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9440" windowHeight="9975" activeTab="4"/>
  </bookViews>
  <sheets>
    <sheet name="5" sheetId="22" r:id="rId1"/>
    <sheet name="7" sheetId="7" r:id="rId2"/>
    <sheet name="9" sheetId="9" r:id="rId3"/>
    <sheet name="11" sheetId="19" r:id="rId4"/>
    <sheet name="13" sheetId="21" r:id="rId5"/>
  </sheets>
  <externalReferences>
    <externalReference r:id="rId6"/>
    <externalReference r:id="rId7"/>
    <externalReference r:id="rId8"/>
    <externalReference r:id="rId9"/>
  </externalReferences>
  <definedNames>
    <definedName name="_1Excel_BuiltIn_Print_Area_1_1" localSheetId="4">#REF!</definedName>
    <definedName name="_1Excel_BuiltIn_Print_Area_1_1" localSheetId="1">#REF!</definedName>
    <definedName name="_1Excel_BuiltIn_Print_Area_1_1" localSheetId="2">#REF!</definedName>
    <definedName name="_1Excel_BuiltIn_Print_Area_1_1">#REF!</definedName>
    <definedName name="_7Excel_BuiltIn_Print_Area_1_1" localSheetId="4">#REF!</definedName>
    <definedName name="_7Excel_BuiltIn_Print_Area_1_1" localSheetId="1">#REF!</definedName>
    <definedName name="_7Excel_BuiltIn_Print_Area_1_1" localSheetId="2">#REF!</definedName>
    <definedName name="_7Excel_BuiltIn_Print_Area_1_1">#REF!</definedName>
    <definedName name="_Toc105952697" localSheetId="2">'9'!#REF!</definedName>
    <definedName name="_Toc105952697_3" localSheetId="4">#REF!</definedName>
    <definedName name="_Toc105952697_3" localSheetId="1">#REF!</definedName>
    <definedName name="_Toc105952697_3" localSheetId="2">#REF!</definedName>
    <definedName name="_Toc105952697_3">#REF!</definedName>
    <definedName name="_Toc105952698" localSheetId="2">'9'!#REF!</definedName>
    <definedName name="_Toc105952698_3" localSheetId="3">#REF!</definedName>
    <definedName name="_Toc105952698_3" localSheetId="4">#REF!</definedName>
    <definedName name="_Toc105952698_3" localSheetId="1">'[1]4,'!#REF!</definedName>
    <definedName name="_Toc105952698_3" localSheetId="2">'[2]4,'!#REF!</definedName>
    <definedName name="_Toc105952698_3">'[2]4,'!#REF!</definedName>
    <definedName name="_Тос105952698_4" localSheetId="3">#REF!</definedName>
    <definedName name="_Тос105952698_4" localSheetId="4">#REF!</definedName>
    <definedName name="_Тос105952698_4" localSheetId="1">'[1]4,'!#REF!</definedName>
    <definedName name="_Тос105952698_4" localSheetId="2">'[3]4,'!#REF!</definedName>
    <definedName name="_Тос105952698_4">'[3]4,'!#REF!</definedName>
    <definedName name="_xlnm._FilterDatabase" localSheetId="1" hidden="1">'7'!$A$7:$C$7</definedName>
    <definedName name="Excel_BuiltIn_Print_Area" localSheetId="4">#REF!</definedName>
    <definedName name="Excel_BuiltIn_Print_Area" localSheetId="1">#REF!</definedName>
    <definedName name="Excel_BuiltIn_Print_Area" localSheetId="2">#REF!</definedName>
    <definedName name="Excel_BuiltIn_Print_Area">#REF!</definedName>
    <definedName name="Excel_BuiltIn_Print_Area_10" localSheetId="4">#REF!</definedName>
    <definedName name="Excel_BuiltIn_Print_Area_10" localSheetId="1">#REF!</definedName>
    <definedName name="Excel_BuiltIn_Print_Area_10" localSheetId="2">#REF!</definedName>
    <definedName name="Excel_BuiltIn_Print_Area_10">#REF!</definedName>
    <definedName name="Excel_BuiltIn_Print_Area_12" localSheetId="4">#REF!</definedName>
    <definedName name="Excel_BuiltIn_Print_Area_12" localSheetId="1">#REF!</definedName>
    <definedName name="Excel_BuiltIn_Print_Area_12" localSheetId="2">#REF!</definedName>
    <definedName name="Excel_BuiltIn_Print_Area_12">#REF!</definedName>
    <definedName name="Excel_BuiltIn_Print_Area_4" localSheetId="4">#REF!</definedName>
    <definedName name="Excel_BuiltIn_Print_Area_4" localSheetId="1">#REF!</definedName>
    <definedName name="Excel_BuiltIn_Print_Area_4" localSheetId="2">#REF!</definedName>
    <definedName name="Excel_BuiltIn_Print_Area_4">#REF!</definedName>
    <definedName name="Excel_BuiltIn_Print_Area_5" localSheetId="4">#REF!</definedName>
    <definedName name="Excel_BuiltIn_Print_Area_5" localSheetId="1">#REF!</definedName>
    <definedName name="Excel_BuiltIn_Print_Area_5" localSheetId="2">#REF!</definedName>
    <definedName name="Excel_BuiltIn_Print_Area_5">#REF!</definedName>
    <definedName name="Excel_BuiltIn_Print_Area_6" localSheetId="4">#REF!</definedName>
    <definedName name="Excel_BuiltIn_Print_Area_6" localSheetId="1">#REF!</definedName>
    <definedName name="Excel_BuiltIn_Print_Area_6" localSheetId="2">#REF!</definedName>
    <definedName name="Excel_BuiltIn_Print_Area_6">#REF!</definedName>
    <definedName name="Excel_BuiltIn_Print_Area_8" localSheetId="4">#REF!</definedName>
    <definedName name="Excel_BuiltIn_Print_Area_8" localSheetId="1">#REF!</definedName>
    <definedName name="Excel_BuiltIn_Print_Area_8" localSheetId="2">#REF!</definedName>
    <definedName name="Excel_BuiltIn_Print_Area_8">#REF!</definedName>
    <definedName name="Excel_BuiltIn_Print_Titles_10" localSheetId="4">#REF!</definedName>
    <definedName name="Excel_BuiltIn_Print_Titles_10" localSheetId="1">#REF!</definedName>
    <definedName name="Excel_BuiltIn_Print_Titles_10" localSheetId="2">#REF!</definedName>
    <definedName name="Excel_BuiltIn_Print_Titles_10">#REF!</definedName>
    <definedName name="Excel_BuiltIn_Print_Titles_12" localSheetId="4">#REF!</definedName>
    <definedName name="Excel_BuiltIn_Print_Titles_12" localSheetId="1">#REF!</definedName>
    <definedName name="Excel_BuiltIn_Print_Titles_12" localSheetId="2">#REF!</definedName>
    <definedName name="Excel_BuiltIn_Print_Titles_12">#REF!</definedName>
    <definedName name="Excel_BuiltIn_Print_Titles_4" localSheetId="4">#REF!</definedName>
    <definedName name="Excel_BuiltIn_Print_Titles_4" localSheetId="1">#REF!</definedName>
    <definedName name="Excel_BuiltIn_Print_Titles_4" localSheetId="2">#REF!</definedName>
    <definedName name="Excel_BuiltIn_Print_Titles_4">#REF!</definedName>
    <definedName name="Excel_BuiltIn_Print_Titles_8" localSheetId="4">#REF!</definedName>
    <definedName name="Excel_BuiltIn_Print_Titles_8" localSheetId="1">#REF!</definedName>
    <definedName name="Excel_BuiltIn_Print_Titles_8" localSheetId="2">#REF!</definedName>
    <definedName name="Excel_BuiltIn_Print_Titles_8">#REF!</definedName>
    <definedName name="грлгрлгнго6н7" localSheetId="4">#REF!</definedName>
    <definedName name="грлгрлгнго6н7" localSheetId="1">#REF!</definedName>
    <definedName name="грлгрлгнго6н7" localSheetId="2">#REF!</definedName>
    <definedName name="грлгрлгнго6н7">#REF!</definedName>
    <definedName name="длорт" localSheetId="4">#REF!</definedName>
    <definedName name="длорт" localSheetId="1">#REF!</definedName>
    <definedName name="длорт">#REF!</definedName>
    <definedName name="долртгпрои" localSheetId="3">#REF!</definedName>
    <definedName name="долртгпрои" localSheetId="4">#REF!</definedName>
    <definedName name="долртгпрои" localSheetId="1">'[1]4,'!#REF!</definedName>
    <definedName name="долртгпрои" localSheetId="2">'[3]4,'!#REF!</definedName>
    <definedName name="долртгпрои">'[3]4,'!#REF!</definedName>
    <definedName name="ено" localSheetId="4">#REF!</definedName>
    <definedName name="ено" localSheetId="1">#REF!</definedName>
    <definedName name="ено">#REF!</definedName>
    <definedName name="ждл" localSheetId="4">#REF!</definedName>
    <definedName name="ждл" localSheetId="1">#REF!</definedName>
    <definedName name="ждл" localSheetId="2">#REF!</definedName>
    <definedName name="ждл">#REF!</definedName>
    <definedName name="ждьб" localSheetId="4">#REF!</definedName>
    <definedName name="ждьб" localSheetId="1">#REF!</definedName>
    <definedName name="ждьб" localSheetId="2">#REF!</definedName>
    <definedName name="ждьб">#REF!</definedName>
    <definedName name="н" localSheetId="4">#REF!</definedName>
    <definedName name="н" localSheetId="1">#REF!</definedName>
    <definedName name="н">#REF!</definedName>
    <definedName name="оап" localSheetId="4">'[4]4,'!#REF!</definedName>
    <definedName name="оап" localSheetId="1">'[1]4,'!#REF!</definedName>
    <definedName name="оап">'[4]4,'!#REF!</definedName>
    <definedName name="_xlnm.Print_Area" localSheetId="3">'11'!$A$1:$H$78</definedName>
    <definedName name="_xlnm.Print_Area" localSheetId="4">#REF!</definedName>
    <definedName name="_xlnm.Print_Area" localSheetId="1">'7'!$A$1:$C$11</definedName>
    <definedName name="_xlnm.Print_Area" localSheetId="2">'9'!$A$1:$D$26</definedName>
    <definedName name="_xlnm.Print_Area">#REF!</definedName>
    <definedName name="огрпло" localSheetId="4">#REF!</definedName>
    <definedName name="огрпло" localSheetId="1">#REF!</definedName>
    <definedName name="огрпло" localSheetId="2">#REF!</definedName>
    <definedName name="огрпло">#REF!</definedName>
    <definedName name="орапмол" localSheetId="4">#REF!</definedName>
    <definedName name="орапмол" localSheetId="1">#REF!</definedName>
    <definedName name="орапмол" localSheetId="2">#REF!</definedName>
    <definedName name="орапмол">#REF!</definedName>
    <definedName name="ощз" localSheetId="4">#REF!</definedName>
    <definedName name="ощз" localSheetId="1">#REF!</definedName>
    <definedName name="ощз">#REF!</definedName>
    <definedName name="п" localSheetId="4">#REF!</definedName>
    <definedName name="п" localSheetId="1">#REF!</definedName>
    <definedName name="п" localSheetId="2">#REF!</definedName>
    <definedName name="п">#REF!</definedName>
    <definedName name="шгщ." localSheetId="4">#REF!</definedName>
    <definedName name="шгщ." localSheetId="1">#REF!</definedName>
    <definedName name="шгщ.">#REF!</definedName>
    <definedName name="шжщ" localSheetId="4">'[4]4,'!#REF!</definedName>
    <definedName name="шжщ" localSheetId="1">'[1]4,'!#REF!</definedName>
    <definedName name="шжщ">'[4]4,'!#REF!</definedName>
    <definedName name="шощд." localSheetId="4">#REF!</definedName>
    <definedName name="шощд." localSheetId="1">#REF!</definedName>
    <definedName name="шощд.">#REF!</definedName>
    <definedName name="шщз." localSheetId="4">#REF!</definedName>
    <definedName name="шщз." localSheetId="1">#REF!</definedName>
    <definedName name="шщз.">#REF!</definedName>
    <definedName name="щ" localSheetId="4">#REF!</definedName>
    <definedName name="щ" localSheetId="1">#REF!</definedName>
    <definedName name="щ">#REF!</definedName>
    <definedName name="щж" localSheetId="4">#REF!</definedName>
    <definedName name="щж" localSheetId="1">#REF!</definedName>
    <definedName name="щж">#REF!</definedName>
    <definedName name="ююю" localSheetId="4">#REF!</definedName>
    <definedName name="ююю" localSheetId="1">#REF!</definedName>
    <definedName name="ююю">#REF!</definedName>
  </definedNames>
  <calcPr calcId="125725"/>
</workbook>
</file>

<file path=xl/calcChain.xml><?xml version="1.0" encoding="utf-8"?>
<calcChain xmlns="http://schemas.openxmlformats.org/spreadsheetml/2006/main">
  <c r="H23" i="19"/>
  <c r="G23"/>
  <c r="H36"/>
  <c r="H33"/>
  <c r="C11" i="7" l="1"/>
  <c r="F8" i="22"/>
  <c r="F7" s="1"/>
  <c r="F33" s="1"/>
  <c r="F17"/>
  <c r="F32"/>
  <c r="E31"/>
  <c r="E30"/>
  <c r="F26"/>
  <c r="F25" s="1"/>
  <c r="E27"/>
  <c r="D26"/>
  <c r="D25" s="1"/>
  <c r="D33" s="1"/>
  <c r="F24"/>
  <c r="F23"/>
  <c r="E23"/>
  <c r="F21"/>
  <c r="E21"/>
  <c r="E20" s="1"/>
  <c r="F14"/>
  <c r="E14"/>
  <c r="F12"/>
  <c r="E12"/>
  <c r="E8" s="1"/>
  <c r="E7" s="1"/>
  <c r="H60" i="21"/>
  <c r="H64"/>
  <c r="G64"/>
  <c r="H59" i="19"/>
  <c r="H63"/>
  <c r="G63"/>
  <c r="D18" i="9"/>
  <c r="D16"/>
  <c r="C16"/>
  <c r="H6" i="21"/>
  <c r="H17"/>
  <c r="G66"/>
  <c r="H71"/>
  <c r="G71"/>
  <c r="H68"/>
  <c r="G68"/>
  <c r="G67" s="1"/>
  <c r="G20"/>
  <c r="H20"/>
  <c r="H21" i="19"/>
  <c r="H78" s="1"/>
  <c r="H12"/>
  <c r="H66"/>
  <c r="H70"/>
  <c r="G70"/>
  <c r="H67"/>
  <c r="G15"/>
  <c r="H15"/>
  <c r="E33" i="22" l="1"/>
  <c r="E26"/>
  <c r="E25" s="1"/>
  <c r="F20"/>
  <c r="H67" i="21"/>
  <c r="H66" s="1"/>
  <c r="C14" i="9"/>
  <c r="C8"/>
  <c r="H76" i="21" l="1"/>
  <c r="H75" s="1"/>
  <c r="H74" s="1"/>
  <c r="H73" s="1"/>
  <c r="G76"/>
  <c r="G75" s="1"/>
  <c r="G74" s="1"/>
  <c r="G73" s="1"/>
  <c r="H62"/>
  <c r="H61" s="1"/>
  <c r="H59" s="1"/>
  <c r="H58" s="1"/>
  <c r="G62"/>
  <c r="G61" s="1"/>
  <c r="G60" s="1"/>
  <c r="G59" s="1"/>
  <c r="G58" s="1"/>
  <c r="G6"/>
  <c r="H13"/>
  <c r="H12" s="1"/>
  <c r="H11" s="1"/>
  <c r="G13"/>
  <c r="G12" s="1"/>
  <c r="G11" s="1"/>
  <c r="H56"/>
  <c r="H55" s="1"/>
  <c r="H54" s="1"/>
  <c r="G56"/>
  <c r="G55" s="1"/>
  <c r="G54" s="1"/>
  <c r="H52"/>
  <c r="H51" s="1"/>
  <c r="G52"/>
  <c r="G51" s="1"/>
  <c r="H48"/>
  <c r="G48"/>
  <c r="H45"/>
  <c r="G45"/>
  <c r="H41"/>
  <c r="H40" s="1"/>
  <c r="G41"/>
  <c r="G40" s="1"/>
  <c r="H38"/>
  <c r="H37" s="1"/>
  <c r="G38"/>
  <c r="G37" s="1"/>
  <c r="H33"/>
  <c r="H32" s="1"/>
  <c r="G33"/>
  <c r="G32" s="1"/>
  <c r="H31"/>
  <c r="H30" s="1"/>
  <c r="G30"/>
  <c r="G28"/>
  <c r="H24"/>
  <c r="H23" s="1"/>
  <c r="H22" s="1"/>
  <c r="G24"/>
  <c r="G23" s="1"/>
  <c r="G22" s="1"/>
  <c r="H19"/>
  <c r="H18" s="1"/>
  <c r="G19"/>
  <c r="G18" s="1"/>
  <c r="H9"/>
  <c r="H8" s="1"/>
  <c r="H7" s="1"/>
  <c r="G9"/>
  <c r="G8" s="1"/>
  <c r="G7" s="1"/>
  <c r="H26" i="19"/>
  <c r="H15" i="21" l="1"/>
  <c r="H80"/>
  <c r="G44"/>
  <c r="G43" s="1"/>
  <c r="H44"/>
  <c r="H43" s="1"/>
  <c r="H26"/>
  <c r="H16" s="1"/>
  <c r="H36"/>
  <c r="H35" s="1"/>
  <c r="G17"/>
  <c r="G16" s="1"/>
  <c r="G26"/>
  <c r="G36"/>
  <c r="G35" s="1"/>
  <c r="G9" i="19"/>
  <c r="G8" s="1"/>
  <c r="G7" s="1"/>
  <c r="H9"/>
  <c r="H8" s="1"/>
  <c r="H7" s="1"/>
  <c r="G14"/>
  <c r="G13" s="1"/>
  <c r="H14"/>
  <c r="H13" s="1"/>
  <c r="G19"/>
  <c r="G18" s="1"/>
  <c r="G17" s="1"/>
  <c r="H19"/>
  <c r="H18" s="1"/>
  <c r="H17" s="1"/>
  <c r="G25"/>
  <c r="H25"/>
  <c r="G28"/>
  <c r="G27" s="1"/>
  <c r="H28"/>
  <c r="H27" s="1"/>
  <c r="G33"/>
  <c r="G32" s="1"/>
  <c r="H32"/>
  <c r="G36"/>
  <c r="G35" s="1"/>
  <c r="H35"/>
  <c r="G40"/>
  <c r="H40"/>
  <c r="G43"/>
  <c r="H43"/>
  <c r="G47"/>
  <c r="G46" s="1"/>
  <c r="H47"/>
  <c r="H46" s="1"/>
  <c r="G51"/>
  <c r="G50" s="1"/>
  <c r="G49" s="1"/>
  <c r="H51"/>
  <c r="H50" s="1"/>
  <c r="H49" s="1"/>
  <c r="G55"/>
  <c r="G54" s="1"/>
  <c r="G53" s="1"/>
  <c r="H55"/>
  <c r="H54" s="1"/>
  <c r="H53" s="1"/>
  <c r="G61"/>
  <c r="G60" s="1"/>
  <c r="G59" s="1"/>
  <c r="G58" s="1"/>
  <c r="G57" s="1"/>
  <c r="H61"/>
  <c r="H60" s="1"/>
  <c r="H58" s="1"/>
  <c r="H57" s="1"/>
  <c r="G67"/>
  <c r="G66" s="1"/>
  <c r="G74"/>
  <c r="G73" s="1"/>
  <c r="G72" s="1"/>
  <c r="H74"/>
  <c r="H73" s="1"/>
  <c r="H72" s="1"/>
  <c r="H65" l="1"/>
  <c r="D21" i="9"/>
  <c r="G65" i="19"/>
  <c r="C21" i="9"/>
  <c r="G21" i="19"/>
  <c r="G12" s="1"/>
  <c r="G11" s="1"/>
  <c r="G39"/>
  <c r="G38" s="1"/>
  <c r="H39"/>
  <c r="H38" s="1"/>
  <c r="G31"/>
  <c r="G30" s="1"/>
  <c r="H31"/>
  <c r="H30" s="1"/>
  <c r="H11" l="1"/>
  <c r="H6" s="1"/>
  <c r="D7" i="9"/>
  <c r="C7"/>
  <c r="G6" i="19"/>
  <c r="G78" s="1"/>
  <c r="D23" i="9"/>
  <c r="C23"/>
  <c r="C18"/>
  <c r="C27" l="1"/>
  <c r="C12" l="1"/>
  <c r="C26" s="1"/>
  <c r="D12" l="1"/>
  <c r="D26" s="1"/>
  <c r="G79" i="19" l="1"/>
  <c r="G80" s="1"/>
  <c r="G81" i="21"/>
  <c r="H81"/>
  <c r="H79" i="19"/>
  <c r="C12" i="7"/>
  <c r="D27" i="9" l="1"/>
  <c r="H80" i="19"/>
  <c r="G80" i="21"/>
  <c r="G82" s="1"/>
  <c r="C13" i="7"/>
  <c r="H82" i="21"/>
</calcChain>
</file>

<file path=xl/sharedStrings.xml><?xml version="1.0" encoding="utf-8"?>
<sst xmlns="http://schemas.openxmlformats.org/spreadsheetml/2006/main" count="877" uniqueCount="209">
  <si>
    <t>КОД</t>
  </si>
  <si>
    <t>Наименование программы</t>
  </si>
  <si>
    <t>01</t>
  </si>
  <si>
    <t>Итого</t>
  </si>
  <si>
    <t>(тыс. рублей)</t>
  </si>
  <si>
    <t>Наименование показателя</t>
  </si>
  <si>
    <t>Раздел, подраздел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</si>
  <si>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</si>
  <si>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</si>
  <si>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</si>
  <si>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</si>
  <si>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</si>
  <si>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</si>
  <si>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</si>
  <si>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</si>
  <si>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</si>
  <si>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</si>
  <si>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</si>
  <si>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</si>
  <si>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</si>
  <si>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</si>
  <si>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</si>
  <si>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</si>
  <si>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Жилищно-коммунальное хозяйство</t>
  </si>
  <si>
    <t>0500</t>
  </si>
  <si>
    <t>ВСЕГО РАСХОДОВ</t>
  </si>
  <si>
    <t xml:space="preserve">Наименование главного распорядителя </t>
  </si>
  <si>
    <t>801</t>
  </si>
  <si>
    <t>00</t>
  </si>
  <si>
    <t>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</si>
  <si>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</si>
  <si>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</si>
  <si>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администрации</t>
  </si>
  <si>
    <t>04</t>
  </si>
  <si>
    <t>Закупка товаров, работ и услуг для обеспечения государственных (муниципальных) нужд</t>
  </si>
  <si>
    <t>200</t>
  </si>
  <si>
    <t>Межбюджетные трансферты</t>
  </si>
  <si>
    <t>500</t>
  </si>
  <si>
    <t>Иные бюджетные ассигнования</t>
  </si>
  <si>
    <t>800</t>
  </si>
  <si>
    <t>РЕЗЕРВНЫЕ ФОНДЫ</t>
  </si>
  <si>
    <t>11</t>
  </si>
  <si>
    <t>03</t>
  </si>
  <si>
    <t>09</t>
  </si>
  <si>
    <t>ЖИЛИЩНО-КОММУНАЛЬНОЕ ХОЗЯЙСТВО</t>
  </si>
  <si>
    <t>05</t>
  </si>
  <si>
    <t>Сумма на 2020 год</t>
  </si>
  <si>
    <t>Осуществление первичного воинского учета на территориях, где отсутствуют военные комиссариаты</t>
  </si>
  <si>
    <t>01 0 00 00000</t>
  </si>
  <si>
    <t>99</t>
  </si>
  <si>
    <t>999</t>
  </si>
  <si>
    <t>Условно утверждаемые расходы</t>
  </si>
  <si>
    <t>изменение(+,-)</t>
  </si>
  <si>
    <t>9999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</si>
  <si>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</si>
  <si>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</si>
  <si>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</si>
  <si>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</si>
  <si>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Подпрограмма "Развитие инженерно- коммунального и дорожно-транспортного комплекса" муниципальной программы "Организация эффективного функционирования систем жизнеобеспечения"</t>
  </si>
  <si>
    <t>Основное мероприятие "Содержание и развитие дорожно-транспортного комплекса"</t>
  </si>
  <si>
    <t xml:space="preserve">Дорожная деятельность в отношении дорог местного значения </t>
  </si>
  <si>
    <t>НАЦИОНАЛЬНАЯ ЭКОНОМИКА</t>
  </si>
  <si>
    <t>Дорожное хозяйство (дорожные фонды)</t>
  </si>
  <si>
    <t>0400</t>
  </si>
  <si>
    <t>0409</t>
  </si>
  <si>
    <t>99 9 99 99999</t>
  </si>
  <si>
    <t>01 1 02 10000</t>
  </si>
  <si>
    <t>Основное мероприятие "Развитие физической культуры и спорта"</t>
  </si>
  <si>
    <t>01 1 00 00000</t>
  </si>
  <si>
    <t>Подпрограмма "Развитие  социально-культурной сферы"</t>
  </si>
  <si>
    <t>Другие вопросы в области физической культуры и спорта</t>
  </si>
  <si>
    <t>02 3 01 10000</t>
  </si>
  <si>
    <t>Основное мероприятие "Поддержание и улучшение санитарного и эстетического состояния территории"</t>
  </si>
  <si>
    <t>БЛАГОУСТРОЙСТВО</t>
  </si>
  <si>
    <t>02 1 01 Д0000</t>
  </si>
  <si>
    <t>02 1 00 00000</t>
  </si>
  <si>
    <t>ДОРОЖНОЕ ХОЗЯЙСТВО</t>
  </si>
  <si>
    <t>99 0 00 00000</t>
  </si>
  <si>
    <t>02 1 02 Ж0000</t>
  </si>
  <si>
    <t>13</t>
  </si>
  <si>
    <t>Организация мер по теплоснабжению, электроснабжению и водоснабжению</t>
  </si>
  <si>
    <t>Основное мероприятие "Содержание инженерно- коммунальной инфраструктуры"</t>
  </si>
  <si>
    <t>Основное мероприятие "Обеспечение первичных мер пожарной безопасности в границах поселений"</t>
  </si>
  <si>
    <t>02 2 00 00000</t>
  </si>
  <si>
    <t>Подпрограмма "Обеспечение безопасности населения и профилактика терроризма и экстремизма"</t>
  </si>
  <si>
    <t>01 1 03 М0000</t>
  </si>
  <si>
    <t>Основное мероприятие "Организация и осуществление мероприятий по работе с детьми и молодежью"</t>
  </si>
  <si>
    <t>01 1 01 01000</t>
  </si>
  <si>
    <t>Основное мероприятие "Развитие культурно - досуговой деятельности"</t>
  </si>
  <si>
    <t>ДРУГИЕ ОБЩЕГОСУДАРСТВЕННЫЕ РАСХОДЫ</t>
  </si>
  <si>
    <t>02 2 02  Р2000</t>
  </si>
  <si>
    <t>Совершенствование системы информационно- пропагандистского противодействия терроризму и экстремизму</t>
  </si>
  <si>
    <t>Основное мероприятие " Профилактика терроризма и экстремизма в границах поселения"</t>
  </si>
  <si>
    <t>02 2 03  Р3000</t>
  </si>
  <si>
    <t>Резервный фонд на предупреждение и ликвидацию чрезвычайных ситуаций</t>
  </si>
  <si>
    <t>Основное мероприятие " Предупреждение и ликвидация последствий  чрезвычайных ситуаций в границах поселения"</t>
  </si>
  <si>
    <t>01 2 02 10100</t>
  </si>
  <si>
    <t>Мероприятия по организации представления муниципальных услуг и исполнения программы</t>
  </si>
  <si>
    <t>01 2 02 10000</t>
  </si>
  <si>
    <t>Основное мероприятие  "Повышение эффективности управления муниципальной собственностью"</t>
  </si>
  <si>
    <t>01 2 01 01100</t>
  </si>
  <si>
    <t>Иные межбюджетные трансферты</t>
  </si>
  <si>
    <t>01 2 01 01000</t>
  </si>
  <si>
    <t xml:space="preserve">Внедрение программного обеспечения в бюджетный процесс </t>
  </si>
  <si>
    <t>01 2 01 00000</t>
  </si>
  <si>
    <t>Основное мероприятие "Формирование эффективной системы управления и распоряжения муниципальными финансами"</t>
  </si>
  <si>
    <t>01 2 00 00000</t>
  </si>
  <si>
    <t>Подпрограмма "Развитие экономического и налогового потенциала" муниципальной программы "Обеспечение экономического роста и обеспечение благоприятных условий жизни населения ""</t>
  </si>
  <si>
    <t>01 3 У1 80110</t>
  </si>
  <si>
    <t>Материально – техническое обеспечение  администрации сельского поселения</t>
  </si>
  <si>
    <t>01 3 У1 80100</t>
  </si>
  <si>
    <t>Основное мероприятие  "Повышение эффективности муниципального управления"</t>
  </si>
  <si>
    <t>01 3 00 00000</t>
  </si>
  <si>
    <t>Подпрограмма  "Создание условий реализации муниципальной программы  "Обеспечение экономического роста и обеспечение благоприятных условий жизни населения""</t>
  </si>
  <si>
    <t>Повышение эффективности муниципального управления муниципальной программы "Обеспечение экономического роста и обеспечение благопрятных условий жизни населения"</t>
  </si>
  <si>
    <t>Обеспечение деятельности высшего должностного лица</t>
  </si>
  <si>
    <t xml:space="preserve">Непрограммные направления деятельности  сельской администрации </t>
  </si>
  <si>
    <t xml:space="preserve">Функционирование высшего должностного лица субьекта Российской Федерации и муниципального образования </t>
  </si>
  <si>
    <t>изменения (+,-)</t>
  </si>
  <si>
    <t>ВР</t>
  </si>
  <si>
    <t>ЦСР</t>
  </si>
  <si>
    <t>ПР</t>
  </si>
  <si>
    <t>Рз</t>
  </si>
  <si>
    <t>Гл</t>
  </si>
  <si>
    <t>Непрограмные направления деятельности</t>
  </si>
  <si>
    <t>Программные направления деятельности</t>
  </si>
  <si>
    <t>0113</t>
  </si>
  <si>
    <t>0503</t>
  </si>
  <si>
    <t>Муниципальная программа "Обеспечение экономического роста и обеспечение благопрятных условий жизни населения"</t>
  </si>
  <si>
    <t>Распределение бюджетных ассигнований бюджета муниципального образования Барагашское сельское поселение на реализацию муниципальных программ  на 2020 год</t>
  </si>
  <si>
    <t>Распределение
бюджетных ассигнований по разделам, подразделам классификации расходов бюджета муниципального образования Барагашское сельское поселение   на 2020 год</t>
  </si>
  <si>
    <t>Ведомственная структура расходов бюджета  муниципального образования "Барагашское сельское поселение" на 2020 год</t>
  </si>
  <si>
    <t>Распределение бюджетных ассигнований по  целевым статьям (государственным программам и непрограммным направлениям деятельности), группам видов расходов классификации расходов  бюджета муниципального образования Барагашское сельское поселение на 2020 год</t>
  </si>
  <si>
    <t>10</t>
  </si>
  <si>
    <t>02 2 01 10000</t>
  </si>
  <si>
    <t>01 2 02 01100</t>
  </si>
  <si>
    <t>01 2 02 00000</t>
  </si>
  <si>
    <t>99 0 Л0 10100</t>
  </si>
  <si>
    <t>99 0 Л1 51180</t>
  </si>
  <si>
    <t>02 3 01 03100</t>
  </si>
  <si>
    <t>Основное мероприятие "Программа формирование современной городской среды"</t>
  </si>
  <si>
    <t>0310</t>
  </si>
  <si>
    <t>Другие общегосударственные вопросы</t>
  </si>
  <si>
    <t>Обеспечение безопасности населения и профилактика терроризма и экстремизма</t>
  </si>
  <si>
    <t>Непрограммные расходы</t>
  </si>
  <si>
    <t>Муниципальная программа «Организация эффективного функционирования систем жизнеобеспечения»</t>
  </si>
  <si>
    <t>Другие вопросы в области национнальной экономики</t>
  </si>
  <si>
    <t>0412</t>
  </si>
  <si>
    <t>Другие вопросы ы области национнальной экономики</t>
  </si>
  <si>
    <t>12</t>
  </si>
  <si>
    <t>02 1 01 00000</t>
  </si>
  <si>
    <t>02 1 02 00000</t>
  </si>
  <si>
    <t>Другие вопросы в области национальной экономики</t>
  </si>
  <si>
    <t>Объем поступлений доходов в бюджет муниципального образования Барагашское сельское поселение  в 2020 год</t>
  </si>
  <si>
    <t>Код главы администратора</t>
  </si>
  <si>
    <t>Код бюджетной классификации Российской Федерации</t>
  </si>
  <si>
    <t>Наименование доходов</t>
  </si>
  <si>
    <t>Сумма на 2017 год</t>
  </si>
  <si>
    <t>Изменения (+,-)</t>
  </si>
  <si>
    <t>1 00 00000 00 0000 000</t>
  </si>
  <si>
    <t>НАЛОГОВЫЕ И НЕНАЛОГОВЫЕ ДОХОДЫ</t>
  </si>
  <si>
    <t>НАЛОГОВЫЕ ДОХОДЫ</t>
  </si>
  <si>
    <t>1 01 02000 01 0000 110</t>
  </si>
  <si>
    <t>Налог на доходы физических лиц</t>
  </si>
  <si>
    <t>1 03 00000 00 0000 000</t>
  </si>
  <si>
    <t>Доходы от уплаты акцизов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</si>
  <si>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</si>
  <si>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</si>
  <si>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</si>
  <si>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</si>
  <si>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</si>
  <si>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</si>
  <si>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</si>
  <si>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</si>
  <si>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1 06 01000 00 0000 110</t>
  </si>
  <si>
    <r>
      <t>Налог на имущество физических лиц</t>
    </r>
    <r>
      <rPr>
        <i/>
        <sz val="14"/>
        <rFont val="Times New Roman"/>
        <family val="1"/>
        <charset val="204"/>
      </rPr>
      <t xml:space="preserve"> </t>
    </r>
    <r>
      <rPr>
        <i/>
        <sz val="14"/>
        <color indexed="10"/>
        <rFont val="Times New Roman"/>
        <family val="1"/>
        <charset val="204"/>
      </rPr>
      <t xml:space="preserve"> </t>
    </r>
  </si>
  <si>
    <t>1 06 06000 00 0000 110</t>
  </si>
  <si>
    <r>
      <t xml:space="preserve">Земельный налог </t>
    </r>
    <r>
      <rPr>
        <i/>
        <sz val="14"/>
        <color indexed="10"/>
        <rFont val="Times New Roman"/>
        <family val="1"/>
        <charset val="204"/>
      </rPr>
      <t xml:space="preserve"> </t>
    </r>
  </si>
  <si>
    <t>1 08 00000 00 0000 000</t>
  </si>
  <si>
    <t>Государственная пошлина</t>
  </si>
  <si>
    <t xml:space="preserve"> 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</si>
  <si>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</si>
  <si>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</si>
  <si>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1 11 05013 10 0000 120</t>
  </si>
  <si>
    <t>Доходы,  получаемые  в  виде  арендной  платы  за земельные участки, государственная  собственность на которые не разграничена и которые  расположены в границах поселений, а также средства от продажи права на заключение  договоров  аренды  указанных земель</t>
  </si>
  <si>
    <t xml:space="preserve">1 17 05000 00 0000 180  </t>
  </si>
  <si>
    <t xml:space="preserve">Прочие неналоговые доходы  </t>
  </si>
  <si>
    <t>1 17 05050 10 0000 180</t>
  </si>
  <si>
    <t xml:space="preserve">Прочие неналоговые доходы бюджетов поселений </t>
  </si>
  <si>
    <t>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</si>
  <si>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</si>
  <si>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</si>
  <si>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</si>
  <si>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 xml:space="preserve">2 02 15001 10 0000 150
</t>
  </si>
  <si>
    <t>Дотации бюджетам поселений на выравнивание бюджетной обеспеченности</t>
  </si>
  <si>
    <t>2 02 49999 10 0000 150</t>
  </si>
  <si>
    <t>Межбюджетные трансферты на софинансирование расходов местных бюджетов</t>
  </si>
  <si>
    <t>2 02 03015 10 0000 150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</si>
  <si>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</si>
  <si>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2 02 40014 10 0000 150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</si>
  <si>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</t>
  </si>
  <si>
    <t xml:space="preserve">2 07 00000 00 0000 180  </t>
  </si>
  <si>
    <t xml:space="preserve">Прочие безвозмездные поступления  </t>
  </si>
  <si>
    <t>Всего доходов</t>
  </si>
  <si>
    <t>801 2 02 29999 10 0000 150</t>
  </si>
  <si>
    <t>Прочие субсидии бюджетам сельских поселений</t>
  </si>
  <si>
    <t>НЕНАЛОГОВЫЕ ДОХОДЫ</t>
  </si>
  <si>
    <t>1 16 02020 02 0000 140</t>
  </si>
  <si>
    <t>Административные штрафы</t>
  </si>
</sst>
</file>

<file path=xl/styles.xml><?xml version="1.0" encoding="utf-8"?>
<styleSheet xmlns="http://schemas.openxmlformats.org/spreadsheetml/2006/main">
  <numFmts count="6">
    <numFmt numFmtId="164" formatCode="_-* #,##0_р_._-;\-* #,##0_р_._-;_-* &quot;-&quot;_р_._-;_-@_-"/>
    <numFmt numFmtId="165" formatCode="_-* #,##0.00_р_._-;\-* #,##0.00_р_._-;_-* &quot;-&quot;??_р_._-;_-@_-"/>
    <numFmt numFmtId="166" formatCode="_-* #,##0.0_р_._-;\-* #,##0.0_р_._-;_-* &quot;-&quot;??_р_._-;_-@_-"/>
    <numFmt numFmtId="167" formatCode="0.000"/>
    <numFmt numFmtId="168" formatCode="_-* #,##0.00000_р_._-;\-* #,##0.00000_р_._-;_-* &quot;-&quot;??_р_._-;_-@_-"/>
    <numFmt numFmtId="169" formatCode="0.00000"/>
  </numFmts>
  <fonts count="6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theme="1"/>
      <name val="Arial Cyr"/>
      <family val="2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Arial Cyr"/>
      <charset val="204"/>
    </font>
    <font>
      <sz val="12"/>
      <name val="Arial Cyr"/>
      <charset val="204"/>
    </font>
    <font>
      <sz val="16"/>
      <color theme="1"/>
      <name val="Times New Roman"/>
      <family val="1"/>
      <charset val="204"/>
    </font>
    <font>
      <sz val="10"/>
      <name val="Arial"/>
      <family val="2"/>
      <charset val="1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Arial Cyr"/>
      <charset val="204"/>
    </font>
    <font>
      <b/>
      <sz val="16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1"/>
      <color indexed="9"/>
      <name val="Calibri"/>
      <family val="2"/>
      <charset val="204"/>
    </font>
    <font>
      <sz val="8"/>
      <name val="Arial Cyr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 Cyr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6"/>
      <color indexed="8"/>
      <name val="Times New Roman"/>
      <family val="1"/>
      <charset val="204"/>
    </font>
    <font>
      <i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20"/>
      <color rgb="FF00000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6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indexed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8"/>
      <color rgb="FF000000"/>
      <name val="Arial Cyr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83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49" fontId="8" fillId="0" borderId="2">
      <alignment horizontal="center" shrinkToFit="1"/>
    </xf>
    <xf numFmtId="0" fontId="9" fillId="0" borderId="0"/>
    <xf numFmtId="0" fontId="9" fillId="0" borderId="0"/>
    <xf numFmtId="0" fontId="2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49" fontId="32" fillId="0" borderId="3">
      <alignment horizontal="center" wrapText="1"/>
    </xf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21" borderId="0" applyNumberFormat="0" applyBorder="0" applyAlignment="0" applyProtection="0"/>
    <xf numFmtId="0" fontId="33" fillId="9" borderId="4" applyNumberFormat="0" applyAlignment="0" applyProtection="0"/>
    <xf numFmtId="0" fontId="34" fillId="22" borderId="5" applyNumberFormat="0" applyAlignment="0" applyProtection="0"/>
    <xf numFmtId="0" fontId="35" fillId="22" borderId="4" applyNumberForma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23" borderId="10" applyNumberFormat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ont="0" applyFill="0" applyBorder="0" applyAlignment="0" applyProtection="0">
      <alignment vertical="top"/>
    </xf>
    <xf numFmtId="0" fontId="43" fillId="0" borderId="0" applyNumberFormat="0" applyFont="0" applyFill="0" applyBorder="0" applyAlignment="0" applyProtection="0">
      <alignment vertical="top"/>
    </xf>
    <xf numFmtId="0" fontId="43" fillId="0" borderId="0" applyNumberFormat="0" applyFont="0" applyFill="0" applyBorder="0" applyAlignment="0" applyProtection="0">
      <alignment vertical="top"/>
    </xf>
    <xf numFmtId="0" fontId="43" fillId="0" borderId="0" applyNumberFormat="0" applyFont="0" applyFill="0" applyBorder="0" applyAlignment="0" applyProtection="0">
      <alignment vertical="top"/>
    </xf>
    <xf numFmtId="0" fontId="43" fillId="0" borderId="0" applyNumberFormat="0" applyFont="0" applyFill="0" applyBorder="0" applyAlignment="0" applyProtection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11" applyNumberFormat="0" applyAlignment="0" applyProtection="0"/>
    <xf numFmtId="0" fontId="48" fillId="0" borderId="12" applyNumberFormat="0" applyFill="0" applyAlignment="0" applyProtection="0"/>
    <xf numFmtId="0" fontId="49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0" fillId="6" borderId="0" applyNumberFormat="0" applyBorder="0" applyAlignment="0" applyProtection="0"/>
    <xf numFmtId="49" fontId="64" fillId="0" borderId="2">
      <alignment horizontal="center"/>
    </xf>
    <xf numFmtId="0" fontId="64" fillId="0" borderId="15">
      <alignment horizontal="left" wrapText="1" indent="2"/>
    </xf>
  </cellStyleXfs>
  <cellXfs count="198">
    <xf numFmtId="0" fontId="0" fillId="0" borderId="0" xfId="0"/>
    <xf numFmtId="0" fontId="11" fillId="0" borderId="0" xfId="1" applyFont="1"/>
    <xf numFmtId="0" fontId="5" fillId="0" borderId="1" xfId="1" applyFont="1" applyBorder="1" applyAlignment="1">
      <alignment horizontal="center" vertical="center" wrapText="1"/>
    </xf>
    <xf numFmtId="0" fontId="13" fillId="0" borderId="0" xfId="1" applyFont="1"/>
    <xf numFmtId="0" fontId="2" fillId="0" borderId="0" xfId="1"/>
    <xf numFmtId="0" fontId="5" fillId="0" borderId="0" xfId="1" applyFont="1"/>
    <xf numFmtId="0" fontId="5" fillId="0" borderId="1" xfId="1" applyFont="1" applyBorder="1" applyAlignment="1">
      <alignment horizontal="center" wrapText="1"/>
    </xf>
    <xf numFmtId="0" fontId="3" fillId="2" borderId="0" xfId="1" applyFont="1" applyFill="1" applyAlignment="1">
      <alignment horizontal="center"/>
    </xf>
    <xf numFmtId="0" fontId="2" fillId="2" borderId="0" xfId="1" applyFont="1" applyFill="1" applyAlignment="1">
      <alignment horizontal="justify" vertical="center"/>
    </xf>
    <xf numFmtId="0" fontId="2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justify" vertical="center"/>
    </xf>
    <xf numFmtId="166" fontId="3" fillId="2" borderId="0" xfId="14" applyNumberFormat="1" applyFont="1" applyFill="1"/>
    <xf numFmtId="0" fontId="4" fillId="0" borderId="0" xfId="1" applyFont="1" applyFill="1" applyBorder="1" applyAlignment="1">
      <alignment vertical="center" wrapText="1"/>
    </xf>
    <xf numFmtId="0" fontId="5" fillId="2" borderId="0" xfId="1" applyFont="1" applyFill="1" applyBorder="1" applyAlignment="1">
      <alignment horizontal="center" wrapText="1"/>
    </xf>
    <xf numFmtId="0" fontId="5" fillId="2" borderId="0" xfId="1" applyFont="1" applyFill="1" applyBorder="1" applyAlignment="1">
      <alignment horizontal="justify" vertical="center" wrapText="1"/>
    </xf>
    <xf numFmtId="0" fontId="4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166" fontId="4" fillId="2" borderId="1" xfId="14" applyNumberFormat="1" applyFont="1" applyFill="1" applyBorder="1" applyAlignment="1">
      <alignment horizontal="center" vertical="center" wrapText="1"/>
    </xf>
    <xf numFmtId="0" fontId="13" fillId="2" borderId="0" xfId="1" applyFont="1" applyFill="1" applyAlignment="1">
      <alignment horizontal="justify" vertical="center"/>
    </xf>
    <xf numFmtId="0" fontId="13" fillId="2" borderId="0" xfId="1" applyFont="1" applyFill="1" applyAlignment="1">
      <alignment horizontal="center" vertical="center"/>
    </xf>
    <xf numFmtId="0" fontId="17" fillId="0" borderId="1" xfId="1" applyFont="1" applyFill="1" applyBorder="1" applyAlignment="1">
      <alignment horizontal="center" vertical="center" wrapText="1"/>
    </xf>
    <xf numFmtId="0" fontId="18" fillId="0" borderId="1" xfId="1" applyNumberFormat="1" applyFont="1" applyFill="1" applyBorder="1" applyAlignment="1">
      <alignment vertical="center" wrapText="1"/>
    </xf>
    <xf numFmtId="165" fontId="17" fillId="2" borderId="1" xfId="14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vertical="center"/>
    </xf>
    <xf numFmtId="165" fontId="19" fillId="2" borderId="1" xfId="14" applyNumberFormat="1" applyFont="1" applyFill="1" applyBorder="1" applyAlignment="1">
      <alignment horizontal="center" vertical="center" wrapText="1"/>
    </xf>
    <xf numFmtId="0" fontId="13" fillId="2" borderId="0" xfId="1" applyFont="1" applyFill="1" applyAlignment="1">
      <alignment horizontal="justify" vertical="center" wrapText="1"/>
    </xf>
    <xf numFmtId="0" fontId="2" fillId="2" borderId="0" xfId="1" applyFont="1" applyFill="1" applyAlignment="1">
      <alignment horizontal="justify" vertical="center" wrapText="1"/>
    </xf>
    <xf numFmtId="166" fontId="2" fillId="2" borderId="0" xfId="14" applyNumberFormat="1" applyFont="1" applyFill="1" applyAlignment="1">
      <alignment horizontal="center" vertical="center" wrapText="1"/>
    </xf>
    <xf numFmtId="0" fontId="11" fillId="0" borderId="0" xfId="1" applyFont="1" applyAlignment="1">
      <alignment wrapText="1"/>
    </xf>
    <xf numFmtId="0" fontId="11" fillId="0" borderId="0" xfId="1" applyFont="1" applyAlignment="1">
      <alignment horizontal="center"/>
    </xf>
    <xf numFmtId="0" fontId="22" fillId="0" borderId="0" xfId="1" applyFont="1" applyAlignment="1">
      <alignment wrapText="1"/>
    </xf>
    <xf numFmtId="0" fontId="6" fillId="0" borderId="0" xfId="1" applyFont="1" applyAlignment="1">
      <alignment horizontal="center" vertical="top" wrapText="1"/>
    </xf>
    <xf numFmtId="0" fontId="2" fillId="0" borderId="0" xfId="1" applyAlignment="1"/>
    <xf numFmtId="0" fontId="6" fillId="0" borderId="0" xfId="1" applyFont="1" applyAlignment="1">
      <alignment horizontal="center" wrapText="1"/>
    </xf>
    <xf numFmtId="0" fontId="3" fillId="0" borderId="0" xfId="1" applyFont="1" applyAlignment="1">
      <alignment horizontal="center" vertical="top" wrapText="1"/>
    </xf>
    <xf numFmtId="0" fontId="14" fillId="0" borderId="0" xfId="1" applyFont="1" applyAlignment="1">
      <alignment horizontal="center" vertical="center" wrapText="1"/>
    </xf>
    <xf numFmtId="0" fontId="13" fillId="0" borderId="0" xfId="1" applyFont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49" fontId="4" fillId="0" borderId="1" xfId="1" applyNumberFormat="1" applyFont="1" applyFill="1" applyBorder="1" applyAlignment="1">
      <alignment horizontal="center" wrapText="1"/>
    </xf>
    <xf numFmtId="2" fontId="4" fillId="0" borderId="1" xfId="1" applyNumberFormat="1" applyFont="1" applyBorder="1" applyAlignment="1">
      <alignment horizontal="right" vertical="center"/>
    </xf>
    <xf numFmtId="0" fontId="20" fillId="0" borderId="0" xfId="1" applyFont="1"/>
    <xf numFmtId="0" fontId="5" fillId="0" borderId="1" xfId="1" applyFont="1" applyFill="1" applyBorder="1" applyAlignment="1">
      <alignment horizontal="left" vertical="center" wrapText="1"/>
    </xf>
    <xf numFmtId="49" fontId="5" fillId="0" borderId="1" xfId="1" applyNumberFormat="1" applyFont="1" applyFill="1" applyBorder="1" applyAlignment="1">
      <alignment horizontal="center" wrapText="1"/>
    </xf>
    <xf numFmtId="2" fontId="5" fillId="0" borderId="1" xfId="1" applyNumberFormat="1" applyFont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 wrapText="1"/>
    </xf>
    <xf numFmtId="0" fontId="23" fillId="3" borderId="1" xfId="0" applyFont="1" applyFill="1" applyBorder="1" applyAlignment="1">
      <alignment vertical="center" wrapText="1"/>
    </xf>
    <xf numFmtId="0" fontId="24" fillId="2" borderId="1" xfId="0" applyFont="1" applyFill="1" applyBorder="1" applyAlignment="1">
      <alignment wrapText="1"/>
    </xf>
    <xf numFmtId="1" fontId="4" fillId="0" borderId="1" xfId="1" applyNumberFormat="1" applyFont="1" applyFill="1" applyBorder="1" applyAlignment="1">
      <alignment horizontal="left" vertical="top" wrapText="1"/>
    </xf>
    <xf numFmtId="49" fontId="4" fillId="0" borderId="1" xfId="1" applyNumberFormat="1" applyFont="1" applyBorder="1" applyAlignment="1">
      <alignment horizontal="center"/>
    </xf>
    <xf numFmtId="0" fontId="5" fillId="0" borderId="0" xfId="1" applyFont="1" applyAlignment="1">
      <alignment wrapText="1"/>
    </xf>
    <xf numFmtId="49" fontId="5" fillId="0" borderId="0" xfId="1" applyNumberFormat="1" applyFont="1" applyAlignment="1">
      <alignment horizontal="center"/>
    </xf>
    <xf numFmtId="49" fontId="11" fillId="0" borderId="0" xfId="1" applyNumberFormat="1" applyFont="1" applyAlignment="1">
      <alignment horizontal="center"/>
    </xf>
    <xf numFmtId="49" fontId="21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left" vertical="center" wrapText="1"/>
    </xf>
    <xf numFmtId="49" fontId="21" fillId="2" borderId="1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vertical="top" wrapText="1"/>
    </xf>
    <xf numFmtId="49" fontId="23" fillId="0" borderId="1" xfId="0" applyNumberFormat="1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49" fontId="25" fillId="2" borderId="1" xfId="0" applyNumberFormat="1" applyFont="1" applyFill="1" applyBorder="1" applyAlignment="1">
      <alignment horizontal="center" vertical="center" wrapText="1"/>
    </xf>
    <xf numFmtId="1" fontId="21" fillId="2" borderId="1" xfId="0" applyNumberFormat="1" applyFont="1" applyFill="1" applyBorder="1" applyAlignment="1">
      <alignment horizontal="left" vertical="top" wrapText="1"/>
    </xf>
    <xf numFmtId="0" fontId="26" fillId="2" borderId="1" xfId="0" applyFont="1" applyFill="1" applyBorder="1" applyAlignment="1">
      <alignment horizontal="center" vertical="center" wrapText="1"/>
    </xf>
    <xf numFmtId="2" fontId="11" fillId="0" borderId="0" xfId="1" applyNumberFormat="1" applyFont="1" applyAlignment="1">
      <alignment vertical="center"/>
    </xf>
    <xf numFmtId="2" fontId="6" fillId="0" borderId="0" xfId="1" applyNumberFormat="1" applyFont="1" applyAlignment="1">
      <alignment vertical="center" wrapText="1"/>
    </xf>
    <xf numFmtId="2" fontId="5" fillId="0" borderId="1" xfId="1" applyNumberFormat="1" applyFont="1" applyBorder="1" applyAlignment="1">
      <alignment vertical="center" wrapText="1"/>
    </xf>
    <xf numFmtId="2" fontId="4" fillId="0" borderId="1" xfId="1" applyNumberFormat="1" applyFont="1" applyBorder="1" applyAlignment="1">
      <alignment vertical="center"/>
    </xf>
    <xf numFmtId="2" fontId="5" fillId="0" borderId="1" xfId="1" applyNumberFormat="1" applyFont="1" applyFill="1" applyBorder="1" applyAlignment="1">
      <alignment vertical="center" wrapText="1"/>
    </xf>
    <xf numFmtId="2" fontId="4" fillId="0" borderId="1" xfId="1" applyNumberFormat="1" applyFont="1" applyFill="1" applyBorder="1" applyAlignment="1">
      <alignment vertical="center" wrapText="1"/>
    </xf>
    <xf numFmtId="2" fontId="5" fillId="0" borderId="0" xfId="1" applyNumberFormat="1" applyFont="1" applyAlignment="1">
      <alignment vertical="center"/>
    </xf>
    <xf numFmtId="0" fontId="18" fillId="0" borderId="1" xfId="0" applyFont="1" applyFill="1" applyBorder="1" applyAlignment="1">
      <alignment wrapText="1"/>
    </xf>
    <xf numFmtId="49" fontId="17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/>
    </xf>
    <xf numFmtId="168" fontId="13" fillId="2" borderId="0" xfId="14" applyNumberFormat="1" applyFont="1" applyFill="1" applyAlignment="1">
      <alignment horizontal="center" vertical="center" wrapText="1"/>
    </xf>
    <xf numFmtId="168" fontId="20" fillId="2" borderId="0" xfId="1" applyNumberFormat="1" applyFont="1" applyFill="1" applyAlignment="1">
      <alignment horizontal="right" shrinkToFit="1"/>
    </xf>
    <xf numFmtId="168" fontId="2" fillId="2" borderId="0" xfId="14" applyNumberFormat="1" applyFont="1" applyFill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vertical="top" wrapText="1"/>
    </xf>
    <xf numFmtId="0" fontId="24" fillId="0" borderId="1" xfId="0" applyFont="1" applyFill="1" applyBorder="1" applyAlignment="1">
      <alignment wrapText="1"/>
    </xf>
    <xf numFmtId="0" fontId="28" fillId="0" borderId="0" xfId="0" applyFont="1"/>
    <xf numFmtId="2" fontId="20" fillId="0" borderId="0" xfId="1" applyNumberFormat="1" applyFont="1"/>
    <xf numFmtId="0" fontId="0" fillId="0" borderId="0" xfId="0" applyAlignment="1">
      <alignment wrapText="1"/>
    </xf>
    <xf numFmtId="0" fontId="0" fillId="2" borderId="0" xfId="0" applyFill="1" applyAlignment="1">
      <alignment horizontal="center" vertical="center" wrapText="1"/>
    </xf>
    <xf numFmtId="0" fontId="29" fillId="2" borderId="0" xfId="0" applyFont="1" applyFill="1" applyAlignment="1">
      <alignment horizontal="center" vertical="center" wrapText="1"/>
    </xf>
    <xf numFmtId="0" fontId="29" fillId="2" borderId="0" xfId="0" applyFont="1" applyFill="1" applyAlignment="1">
      <alignment wrapText="1"/>
    </xf>
    <xf numFmtId="0" fontId="29" fillId="0" borderId="0" xfId="0" applyFont="1" applyFill="1" applyAlignment="1">
      <alignment wrapText="1"/>
    </xf>
    <xf numFmtId="0" fontId="29" fillId="2" borderId="0" xfId="0" applyFont="1" applyFill="1" applyBorder="1" applyAlignment="1">
      <alignment vertical="center" wrapText="1"/>
    </xf>
    <xf numFmtId="167" fontId="0" fillId="2" borderId="0" xfId="0" applyNumberFormat="1" applyFill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167" fontId="29" fillId="2" borderId="0" xfId="0" applyNumberFormat="1" applyFont="1" applyFill="1" applyAlignment="1">
      <alignment horizontal="center" vertical="center" wrapText="1"/>
    </xf>
    <xf numFmtId="2" fontId="29" fillId="2" borderId="0" xfId="0" applyNumberFormat="1" applyFont="1" applyFill="1" applyAlignment="1">
      <alignment horizontal="center" vertical="center" wrapText="1"/>
    </xf>
    <xf numFmtId="2" fontId="25" fillId="26" borderId="1" xfId="0" applyNumberFormat="1" applyFont="1" applyFill="1" applyBorder="1" applyAlignment="1">
      <alignment horizontal="center" vertical="center" wrapText="1"/>
    </xf>
    <xf numFmtId="49" fontId="21" fillId="26" borderId="1" xfId="0" applyNumberFormat="1" applyFont="1" applyFill="1" applyBorder="1" applyAlignment="1">
      <alignment horizontal="center" vertical="center" wrapText="1"/>
    </xf>
    <xf numFmtId="0" fontId="21" fillId="26" borderId="1" xfId="0" applyFont="1" applyFill="1" applyBorder="1" applyAlignment="1">
      <alignment horizontal="left" vertical="center" wrapText="1"/>
    </xf>
    <xf numFmtId="2" fontId="23" fillId="0" borderId="1" xfId="0" applyNumberFormat="1" applyFont="1" applyFill="1" applyBorder="1" applyAlignment="1">
      <alignment horizontal="center" vertical="center" wrapText="1"/>
    </xf>
    <xf numFmtId="2" fontId="25" fillId="0" borderId="1" xfId="0" applyNumberFormat="1" applyFont="1" applyFill="1" applyBorder="1" applyAlignment="1">
      <alignment horizontal="center" vertical="center" wrapText="1"/>
    </xf>
    <xf numFmtId="49" fontId="23" fillId="2" borderId="1" xfId="0" applyNumberFormat="1" applyFont="1" applyFill="1" applyBorder="1" applyAlignment="1">
      <alignment horizontal="center" vertical="center" wrapText="1"/>
    </xf>
    <xf numFmtId="2" fontId="30" fillId="27" borderId="1" xfId="0" applyNumberFormat="1" applyFont="1" applyFill="1" applyBorder="1" applyAlignment="1">
      <alignment horizontal="center" vertical="center" wrapText="1"/>
    </xf>
    <xf numFmtId="49" fontId="30" fillId="2" borderId="1" xfId="0" applyNumberFormat="1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vertical="center" wrapText="1"/>
    </xf>
    <xf numFmtId="2" fontId="30" fillId="2" borderId="1" xfId="0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wrapText="1"/>
    </xf>
    <xf numFmtId="2" fontId="21" fillId="2" borderId="1" xfId="0" applyNumberFormat="1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vertical="center" wrapText="1"/>
    </xf>
    <xf numFmtId="49" fontId="52" fillId="0" borderId="1" xfId="0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justify" wrapText="1"/>
    </xf>
    <xf numFmtId="2" fontId="21" fillId="0" borderId="1" xfId="0" applyNumberFormat="1" applyFont="1" applyFill="1" applyBorder="1" applyAlignment="1">
      <alignment horizontal="center" vertical="center" wrapText="1"/>
    </xf>
    <xf numFmtId="49" fontId="53" fillId="0" borderId="1" xfId="0" applyNumberFormat="1" applyFont="1" applyFill="1" applyBorder="1" applyAlignment="1">
      <alignment horizontal="center" vertical="center" wrapText="1"/>
    </xf>
    <xf numFmtId="2" fontId="23" fillId="2" borderId="1" xfId="0" applyNumberFormat="1" applyFont="1" applyFill="1" applyBorder="1" applyAlignment="1">
      <alignment horizontal="center" vertical="center" wrapText="1"/>
    </xf>
    <xf numFmtId="2" fontId="25" fillId="2" borderId="1" xfId="0" applyNumberFormat="1" applyFont="1" applyFill="1" applyBorder="1" applyAlignment="1">
      <alignment horizontal="center" vertical="center" wrapText="1"/>
    </xf>
    <xf numFmtId="2" fontId="15" fillId="27" borderId="1" xfId="0" applyNumberFormat="1" applyFont="1" applyFill="1" applyBorder="1" applyAlignment="1">
      <alignment horizontal="center" vertical="center" wrapText="1"/>
    </xf>
    <xf numFmtId="2" fontId="51" fillId="27" borderId="1" xfId="0" applyNumberFormat="1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2" fontId="51" fillId="2" borderId="1" xfId="0" applyNumberFormat="1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left" vertical="center" wrapText="1"/>
    </xf>
    <xf numFmtId="2" fontId="30" fillId="0" borderId="1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wrapText="1"/>
    </xf>
    <xf numFmtId="49" fontId="25" fillId="0" borderId="1" xfId="0" applyNumberFormat="1" applyFont="1" applyFill="1" applyBorder="1" applyAlignment="1">
      <alignment horizontal="center" vertical="center" wrapText="1"/>
    </xf>
    <xf numFmtId="0" fontId="19" fillId="2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55" fillId="2" borderId="1" xfId="0" applyFont="1" applyFill="1" applyBorder="1" applyAlignment="1">
      <alignment horizontal="center" vertical="center" wrapText="1"/>
    </xf>
    <xf numFmtId="1" fontId="56" fillId="2" borderId="1" xfId="0" applyNumberFormat="1" applyFont="1" applyFill="1" applyBorder="1" applyAlignment="1">
      <alignment horizontal="center" vertical="center" wrapText="1"/>
    </xf>
    <xf numFmtId="2" fontId="25" fillId="27" borderId="1" xfId="0" applyNumberFormat="1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right" vertical="center"/>
    </xf>
    <xf numFmtId="49" fontId="15" fillId="0" borderId="1" xfId="0" applyNumberFormat="1" applyFont="1" applyFill="1" applyBorder="1" applyAlignment="1">
      <alignment horizontal="center" vertical="center"/>
    </xf>
    <xf numFmtId="2" fontId="4" fillId="0" borderId="1" xfId="1" applyNumberFormat="1" applyFont="1" applyBorder="1" applyAlignment="1"/>
    <xf numFmtId="2" fontId="5" fillId="0" borderId="1" xfId="1" applyNumberFormat="1" applyFont="1" applyFill="1" applyBorder="1" applyAlignment="1">
      <alignment wrapText="1"/>
    </xf>
    <xf numFmtId="2" fontId="4" fillId="0" borderId="1" xfId="1" applyNumberFormat="1" applyFont="1" applyFill="1" applyBorder="1" applyAlignment="1">
      <alignment wrapText="1"/>
    </xf>
    <xf numFmtId="2" fontId="15" fillId="0" borderId="1" xfId="0" applyNumberFormat="1" applyFont="1" applyFill="1" applyBorder="1" applyAlignment="1">
      <alignment horizontal="center"/>
    </xf>
    <xf numFmtId="49" fontId="17" fillId="0" borderId="1" xfId="0" applyNumberFormat="1" applyFont="1" applyFill="1" applyBorder="1" applyAlignment="1">
      <alignment horizontal="center"/>
    </xf>
    <xf numFmtId="2" fontId="19" fillId="0" borderId="1" xfId="0" applyNumberFormat="1" applyFont="1" applyFill="1" applyBorder="1" applyAlignment="1">
      <alignment horizontal="right"/>
    </xf>
    <xf numFmtId="0" fontId="58" fillId="2" borderId="1" xfId="0" applyFont="1" applyFill="1" applyBorder="1" applyAlignment="1">
      <alignment vertical="center" wrapText="1"/>
    </xf>
    <xf numFmtId="49" fontId="58" fillId="2" borderId="1" xfId="0" applyNumberFormat="1" applyFont="1" applyFill="1" applyBorder="1" applyAlignment="1">
      <alignment horizontal="center" vertical="center" wrapText="1"/>
    </xf>
    <xf numFmtId="49" fontId="58" fillId="0" borderId="1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 wrapText="1"/>
    </xf>
    <xf numFmtId="0" fontId="58" fillId="2" borderId="1" xfId="0" applyFont="1" applyFill="1" applyBorder="1" applyAlignment="1">
      <alignment vertical="top" wrapText="1"/>
    </xf>
    <xf numFmtId="2" fontId="58" fillId="0" borderId="1" xfId="0" applyNumberFormat="1" applyFont="1" applyFill="1" applyBorder="1" applyAlignment="1">
      <alignment horizontal="center" vertical="center" wrapText="1"/>
    </xf>
    <xf numFmtId="2" fontId="58" fillId="27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wrapText="1"/>
    </xf>
    <xf numFmtId="0" fontId="5" fillId="2" borderId="1" xfId="0" applyFont="1" applyFill="1" applyBorder="1" applyAlignment="1">
      <alignment vertical="center" wrapText="1"/>
    </xf>
    <xf numFmtId="2" fontId="5" fillId="0" borderId="1" xfId="1" applyNumberFormat="1" applyFont="1" applyFill="1" applyBorder="1" applyAlignment="1">
      <alignment horizontal="right" wrapText="1"/>
    </xf>
    <xf numFmtId="2" fontId="4" fillId="0" borderId="1" xfId="1" applyNumberFormat="1" applyFont="1" applyFill="1" applyBorder="1" applyAlignment="1">
      <alignment horizontal="right" wrapText="1"/>
    </xf>
    <xf numFmtId="2" fontId="19" fillId="0" borderId="1" xfId="0" applyNumberFormat="1" applyFont="1" applyFill="1" applyBorder="1" applyAlignment="1">
      <alignment horizontal="right" vertical="center"/>
    </xf>
    <xf numFmtId="49" fontId="17" fillId="0" borderId="1" xfId="1" applyNumberFormat="1" applyFont="1" applyFill="1" applyBorder="1" applyAlignment="1">
      <alignment horizontal="center" vertical="center" wrapText="1"/>
    </xf>
    <xf numFmtId="0" fontId="11" fillId="0" borderId="0" xfId="1" applyFont="1" applyAlignment="1">
      <alignment horizontal="center" vertical="center" wrapText="1"/>
    </xf>
    <xf numFmtId="0" fontId="11" fillId="0" borderId="0" xfId="1" applyFont="1" applyAlignment="1">
      <alignment horizontal="justify" vertical="center" wrapText="1"/>
    </xf>
    <xf numFmtId="0" fontId="3" fillId="0" borderId="0" xfId="1" applyFont="1" applyAlignment="1">
      <alignment horizontal="right" vertical="top" wrapText="1"/>
    </xf>
    <xf numFmtId="0" fontId="59" fillId="0" borderId="0" xfId="1" applyFont="1" applyAlignment="1">
      <alignment wrapText="1"/>
    </xf>
    <xf numFmtId="0" fontId="6" fillId="0" borderId="13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justify" vertical="center" wrapText="1"/>
    </xf>
    <xf numFmtId="0" fontId="6" fillId="0" borderId="0" xfId="1" applyFont="1" applyBorder="1" applyAlignment="1">
      <alignment horizontal="justify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justify" vertical="center" wrapText="1"/>
    </xf>
    <xf numFmtId="0" fontId="5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justify" vertical="center" wrapText="1"/>
    </xf>
    <xf numFmtId="169" fontId="4" fillId="0" borderId="1" xfId="1" applyNumberFormat="1" applyFont="1" applyBorder="1" applyAlignment="1">
      <alignment horizontal="right" vertical="center" wrapText="1"/>
    </xf>
    <xf numFmtId="0" fontId="5" fillId="0" borderId="1" xfId="1" applyFont="1" applyBorder="1" applyAlignment="1">
      <alignment horizontal="justify" vertical="center" wrapText="1"/>
    </xf>
    <xf numFmtId="0" fontId="5" fillId="0" borderId="1" xfId="1" applyFont="1" applyBorder="1" applyAlignment="1">
      <alignment horizontal="center" vertical="center"/>
    </xf>
    <xf numFmtId="169" fontId="5" fillId="0" borderId="1" xfId="1" applyNumberFormat="1" applyFont="1" applyBorder="1" applyAlignment="1">
      <alignment horizontal="right" vertical="center" wrapText="1"/>
    </xf>
    <xf numFmtId="49" fontId="5" fillId="0" borderId="1" xfId="1" applyNumberFormat="1" applyFont="1" applyBorder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top" wrapText="1"/>
    </xf>
    <xf numFmtId="0" fontId="4" fillId="0" borderId="1" xfId="1" applyFont="1" applyBorder="1" applyAlignment="1">
      <alignment horizontal="center" wrapText="1"/>
    </xf>
    <xf numFmtId="0" fontId="15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0" fontId="5" fillId="0" borderId="1" xfId="1" applyFont="1" applyBorder="1" applyAlignment="1">
      <alignment vertical="center" wrapText="1"/>
    </xf>
    <xf numFmtId="0" fontId="2" fillId="0" borderId="0" xfId="1" applyAlignment="1">
      <alignment horizontal="center" vertical="center" wrapText="1"/>
    </xf>
    <xf numFmtId="0" fontId="2" fillId="0" borderId="0" xfId="1" applyAlignment="1">
      <alignment horizontal="justify" vertical="center" wrapText="1"/>
    </xf>
    <xf numFmtId="0" fontId="3" fillId="0" borderId="0" xfId="1" applyFont="1"/>
    <xf numFmtId="0" fontId="4" fillId="0" borderId="0" xfId="1" applyFont="1"/>
    <xf numFmtId="0" fontId="62" fillId="0" borderId="0" xfId="1" applyFont="1"/>
    <xf numFmtId="0" fontId="63" fillId="0" borderId="0" xfId="1" applyFont="1"/>
    <xf numFmtId="169" fontId="63" fillId="0" borderId="0" xfId="1" applyNumberFormat="1" applyFont="1"/>
    <xf numFmtId="49" fontId="18" fillId="0" borderId="2" xfId="181" applyNumberFormat="1" applyFont="1" applyProtection="1">
      <alignment horizontal="center"/>
    </xf>
    <xf numFmtId="0" fontId="18" fillId="0" borderId="15" xfId="182" applyNumberFormat="1" applyFont="1" applyAlignment="1" applyProtection="1">
      <alignment horizontal="left" wrapText="1"/>
    </xf>
    <xf numFmtId="0" fontId="4" fillId="0" borderId="1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3" fillId="2" borderId="0" xfId="1" applyFont="1" applyFill="1" applyAlignment="1">
      <alignment horizontal="right" wrapText="1"/>
    </xf>
    <xf numFmtId="0" fontId="4" fillId="0" borderId="0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right" wrapText="1"/>
    </xf>
    <xf numFmtId="0" fontId="4" fillId="0" borderId="0" xfId="1" applyFont="1" applyAlignment="1">
      <alignment horizontal="center" vertical="top" wrapText="1"/>
    </xf>
    <xf numFmtId="0" fontId="5" fillId="2" borderId="0" xfId="0" applyFont="1" applyFill="1" applyAlignment="1">
      <alignment horizontal="right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</cellXfs>
  <cellStyles count="183">
    <cellStyle name="20% - Акцент1 2" xfId="119"/>
    <cellStyle name="20% - Акцент2 2" xfId="120"/>
    <cellStyle name="20% - Акцент3 2" xfId="121"/>
    <cellStyle name="20% - Акцент4 2" xfId="122"/>
    <cellStyle name="20% - Акцент5 2" xfId="123"/>
    <cellStyle name="20% - Акцент6 2" xfId="124"/>
    <cellStyle name="40% - Акцент1 2" xfId="125"/>
    <cellStyle name="40% - Акцент2 2" xfId="126"/>
    <cellStyle name="40% - Акцент3 2" xfId="127"/>
    <cellStyle name="40% - Акцент4 2" xfId="128"/>
    <cellStyle name="40% - Акцент5 2" xfId="129"/>
    <cellStyle name="40% - Акцент6 2" xfId="130"/>
    <cellStyle name="60% - Акцент1 2" xfId="131"/>
    <cellStyle name="60% - Акцент2 2" xfId="132"/>
    <cellStyle name="60% - Акцент3 2" xfId="133"/>
    <cellStyle name="60% - Акцент4 2" xfId="134"/>
    <cellStyle name="60% - Акцент5 2" xfId="135"/>
    <cellStyle name="60% - Акцент6 2" xfId="136"/>
    <cellStyle name="Excel Built-in Normal" xfId="15"/>
    <cellStyle name="xl123" xfId="3"/>
    <cellStyle name="xl30" xfId="182"/>
    <cellStyle name="xl41" xfId="181"/>
    <cellStyle name="xl88" xfId="137"/>
    <cellStyle name="Акцент1 2" xfId="138"/>
    <cellStyle name="Акцент2 2" xfId="139"/>
    <cellStyle name="Акцент3 2" xfId="140"/>
    <cellStyle name="Акцент4 2" xfId="141"/>
    <cellStyle name="Акцент5 2" xfId="142"/>
    <cellStyle name="Акцент6 2" xfId="143"/>
    <cellStyle name="Ввод  2" xfId="144"/>
    <cellStyle name="Вывод 2" xfId="145"/>
    <cellStyle name="Вычисление 2" xfId="146"/>
    <cellStyle name="Заголовок 1 2" xfId="147"/>
    <cellStyle name="Заголовок 2 2" xfId="148"/>
    <cellStyle name="Заголовок 3 2" xfId="149"/>
    <cellStyle name="Заголовок 4 2" xfId="150"/>
    <cellStyle name="Итог 2" xfId="151"/>
    <cellStyle name="Контрольная ячейка 2" xfId="152"/>
    <cellStyle name="Название 2" xfId="153"/>
    <cellStyle name="Нейтральный 2" xfId="154"/>
    <cellStyle name="Обычный" xfId="0" builtinId="0"/>
    <cellStyle name="Обычный 10" xfId="16"/>
    <cellStyle name="Обычный 11" xfId="17"/>
    <cellStyle name="Обычный 12" xfId="18"/>
    <cellStyle name="Обычный 13" xfId="19"/>
    <cellStyle name="Обычный 14" xfId="20"/>
    <cellStyle name="Обычный 15" xfId="21"/>
    <cellStyle name="Обычный 16" xfId="118"/>
    <cellStyle name="Обычный 17" xfId="117"/>
    <cellStyle name="Обычный 18" xfId="115"/>
    <cellStyle name="Обычный 19" xfId="116"/>
    <cellStyle name="Обычный 2" xfId="4"/>
    <cellStyle name="Обычный 2 10" xfId="22"/>
    <cellStyle name="Обычный 2 11" xfId="23"/>
    <cellStyle name="Обычный 2 12" xfId="24"/>
    <cellStyle name="Обычный 2 13" xfId="25"/>
    <cellStyle name="Обычный 2 14" xfId="26"/>
    <cellStyle name="Обычный 2 15" xfId="27"/>
    <cellStyle name="Обычный 2 16" xfId="28"/>
    <cellStyle name="Обычный 2 17" xfId="29"/>
    <cellStyle name="Обычный 2 18" xfId="30"/>
    <cellStyle name="Обычный 2 19" xfId="31"/>
    <cellStyle name="Обычный 2 2" xfId="1"/>
    <cellStyle name="Обычный 2 2 2" xfId="32"/>
    <cellStyle name="Обычный 2 2 2 2" xfId="33"/>
    <cellStyle name="Обычный 2 20" xfId="34"/>
    <cellStyle name="Обычный 2 21" xfId="35"/>
    <cellStyle name="Обычный 2 22" xfId="36"/>
    <cellStyle name="Обычный 2 23" xfId="37"/>
    <cellStyle name="Обычный 2 24" xfId="38"/>
    <cellStyle name="Обычный 2 25" xfId="39"/>
    <cellStyle name="Обычный 2 26" xfId="40"/>
    <cellStyle name="Обычный 2 27" xfId="41"/>
    <cellStyle name="Обычный 2 28" xfId="42"/>
    <cellStyle name="Обычный 2 29" xfId="43"/>
    <cellStyle name="Обычный 2 3" xfId="5"/>
    <cellStyle name="Обычный 2 3 2" xfId="44"/>
    <cellStyle name="Обычный 2 30" xfId="45"/>
    <cellStyle name="Обычный 2 31" xfId="155"/>
    <cellStyle name="Обычный 2 32" xfId="156"/>
    <cellStyle name="Обычный 2 33" xfId="157"/>
    <cellStyle name="Обычный 2 34" xfId="158"/>
    <cellStyle name="Обычный 2 35" xfId="159"/>
    <cellStyle name="Обычный 2 4" xfId="46"/>
    <cellStyle name="Обычный 2 5" xfId="47"/>
    <cellStyle name="Обычный 2 6" xfId="48"/>
    <cellStyle name="Обычный 2 7" xfId="49"/>
    <cellStyle name="Обычный 2 8" xfId="50"/>
    <cellStyle name="Обычный 2 9" xfId="51"/>
    <cellStyle name="Обычный 3" xfId="6"/>
    <cellStyle name="Обычный 3 10" xfId="52"/>
    <cellStyle name="Обычный 3 11" xfId="53"/>
    <cellStyle name="Обычный 3 12" xfId="54"/>
    <cellStyle name="Обычный 3 13" xfId="55"/>
    <cellStyle name="Обычный 3 14" xfId="56"/>
    <cellStyle name="Обычный 3 15" xfId="57"/>
    <cellStyle name="Обычный 3 16" xfId="58"/>
    <cellStyle name="Обычный 3 17" xfId="59"/>
    <cellStyle name="Обычный 3 18" xfId="60"/>
    <cellStyle name="Обычный 3 19" xfId="61"/>
    <cellStyle name="Обычный 3 2" xfId="62"/>
    <cellStyle name="Обычный 3 2 2" xfId="63"/>
    <cellStyle name="Обычный 3 20" xfId="64"/>
    <cellStyle name="Обычный 3 21" xfId="65"/>
    <cellStyle name="Обычный 3 22" xfId="66"/>
    <cellStyle name="Обычный 3 23" xfId="67"/>
    <cellStyle name="Обычный 3 24" xfId="68"/>
    <cellStyle name="Обычный 3 25" xfId="69"/>
    <cellStyle name="Обычный 3 26" xfId="70"/>
    <cellStyle name="Обычный 3 27" xfId="71"/>
    <cellStyle name="Обычный 3 28" xfId="72"/>
    <cellStyle name="Обычный 3 29" xfId="73"/>
    <cellStyle name="Обычный 3 3" xfId="74"/>
    <cellStyle name="Обычный 3 30" xfId="75"/>
    <cellStyle name="Обычный 3 31" xfId="160"/>
    <cellStyle name="Обычный 3 32" xfId="161"/>
    <cellStyle name="Обычный 3 33" xfId="162"/>
    <cellStyle name="Обычный 3 34" xfId="163"/>
    <cellStyle name="Обычный 3 35" xfId="164"/>
    <cellStyle name="Обычный 3 4" xfId="76"/>
    <cellStyle name="Обычный 3 5" xfId="77"/>
    <cellStyle name="Обычный 3 6" xfId="78"/>
    <cellStyle name="Обычный 3 7" xfId="79"/>
    <cellStyle name="Обычный 3 8" xfId="80"/>
    <cellStyle name="Обычный 3 9" xfId="81"/>
    <cellStyle name="Обычный 4" xfId="7"/>
    <cellStyle name="Обычный 4 10" xfId="82"/>
    <cellStyle name="Обычный 4 11" xfId="83"/>
    <cellStyle name="Обычный 4 12" xfId="84"/>
    <cellStyle name="Обычный 4 13" xfId="85"/>
    <cellStyle name="Обычный 4 14" xfId="86"/>
    <cellStyle name="Обычный 4 15" xfId="87"/>
    <cellStyle name="Обычный 4 16" xfId="88"/>
    <cellStyle name="Обычный 4 17" xfId="89"/>
    <cellStyle name="Обычный 4 18" xfId="90"/>
    <cellStyle name="Обычный 4 19" xfId="91"/>
    <cellStyle name="Обычный 4 2" xfId="92"/>
    <cellStyle name="Обычный 4 20" xfId="93"/>
    <cellStyle name="Обычный 4 21" xfId="94"/>
    <cellStyle name="Обычный 4 22" xfId="95"/>
    <cellStyle name="Обычный 4 23" xfId="96"/>
    <cellStyle name="Обычный 4 24" xfId="97"/>
    <cellStyle name="Обычный 4 25" xfId="98"/>
    <cellStyle name="Обычный 4 26" xfId="99"/>
    <cellStyle name="Обычный 4 27" xfId="100"/>
    <cellStyle name="Обычный 4 28" xfId="101"/>
    <cellStyle name="Обычный 4 29" xfId="102"/>
    <cellStyle name="Обычный 4 3" xfId="103"/>
    <cellStyle name="Обычный 4 30" xfId="104"/>
    <cellStyle name="Обычный 4 4" xfId="105"/>
    <cellStyle name="Обычный 4 5" xfId="106"/>
    <cellStyle name="Обычный 4 6" xfId="107"/>
    <cellStyle name="Обычный 4 7" xfId="108"/>
    <cellStyle name="Обычный 4 8" xfId="109"/>
    <cellStyle name="Обычный 4 9" xfId="110"/>
    <cellStyle name="Обычный 5 2" xfId="8"/>
    <cellStyle name="Обычный 5 3" xfId="165"/>
    <cellStyle name="Обычный 5 4" xfId="166"/>
    <cellStyle name="Обычный 5 5" xfId="167"/>
    <cellStyle name="Обычный 5 6" xfId="168"/>
    <cellStyle name="Обычный 5 7" xfId="169"/>
    <cellStyle name="Обычный 6" xfId="111"/>
    <cellStyle name="Обычный 7" xfId="112"/>
    <cellStyle name="Обычный 8" xfId="113"/>
    <cellStyle name="Обычный 9" xfId="114"/>
    <cellStyle name="Плохой 2" xfId="170"/>
    <cellStyle name="Пояснение 2" xfId="171"/>
    <cellStyle name="Примечание 2" xfId="172"/>
    <cellStyle name="Процентный 2" xfId="9"/>
    <cellStyle name="Связанная ячейка 2" xfId="173"/>
    <cellStyle name="Текст предупреждения 2" xfId="174"/>
    <cellStyle name="Тысячи [0]_перечис.11" xfId="10"/>
    <cellStyle name="Тысячи_перечис.11" xfId="11"/>
    <cellStyle name="Финансовый 2" xfId="2"/>
    <cellStyle name="Финансовый 2 2" xfId="12"/>
    <cellStyle name="Финансовый 2 2 2" xfId="13"/>
    <cellStyle name="Финансовый 2 3" xfId="175"/>
    <cellStyle name="Финансовый 2 4" xfId="176"/>
    <cellStyle name="Финансовый 2 5" xfId="177"/>
    <cellStyle name="Финансовый 2 6" xfId="178"/>
    <cellStyle name="Финансовый 2 7" xfId="179"/>
    <cellStyle name="Финансовый 3" xfId="14"/>
    <cellStyle name="Хороший 2" xfId="18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1609726</xdr:colOff>
      <xdr:row>0</xdr:row>
      <xdr:rowOff>1</xdr:rowOff>
    </xdr:from>
    <xdr:to>
      <xdr:col>5</xdr:col>
      <xdr:colOff>1143000</xdr:colOff>
      <xdr:row>1</xdr:row>
      <xdr:rowOff>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676776" y="1"/>
          <a:ext cx="3067049" cy="122872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FF0000"/>
              </a:solidFill>
              <a:latin typeface="Calibri"/>
            </a:rPr>
            <a:t>Приложение 5</a:t>
          </a:r>
          <a:r>
            <a:rPr lang="ru-RU" sz="1100" b="0" i="0" strike="noStrike" baseline="0">
              <a:solidFill>
                <a:srgbClr val="FF0000"/>
              </a:solidFill>
              <a:latin typeface="Calibri"/>
            </a:rPr>
            <a:t> </a:t>
          </a:r>
          <a:r>
            <a:rPr kumimoji="0" lang="ru-RU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к решению сессии  Совета депутатов  МО Барагашское  сельское поселение №  96/1 от   30.11.2020 Г  « О бюджете муниципального образования Барагашское сельское поселение на  2020 год и плановый период 2021-2022 годов"</a:t>
          </a:r>
        </a:p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ru-RU" sz="1100" b="0" i="0" strike="noStrike">
            <a:solidFill>
              <a:srgbClr val="000000"/>
            </a:solidFill>
            <a:latin typeface="Calibri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4841875</xdr:colOff>
      <xdr:row>0</xdr:row>
      <xdr:rowOff>79375</xdr:rowOff>
    </xdr:from>
    <xdr:to>
      <xdr:col>2</xdr:col>
      <xdr:colOff>2857499</xdr:colOff>
      <xdr:row>4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346700" y="79375"/>
          <a:ext cx="3978274" cy="17208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r" rtl="1">
            <a:defRPr sz="1000"/>
          </a:pPr>
          <a:r>
            <a:rPr lang="ru-RU" sz="1000" b="0" i="0" u="none" strike="noStrike">
              <a:latin typeface="+mn-lt"/>
              <a:ea typeface="+mn-ea"/>
              <a:cs typeface="+mn-cs"/>
            </a:rPr>
            <a:t>Приложение 7                                                                                                                                               к решению сессии Совета депутатов МО Барагашское поселение № 96/1   от "30" ноября 2020 г "О внесении изменений  в Решение Совета депутатов  МО Барагашское сельское поселение № 90/1от 30.03.2020. "О бюджете муниципального образования  Барагашское сельское поселение на 2019 год и на плановый период 2020-2021 годов."</a:t>
          </a:r>
          <a:r>
            <a:rPr lang="ru-RU" sz="1100"/>
            <a:t> </a:t>
          </a:r>
          <a:endParaRPr lang="ru-RU" sz="1100" b="0" i="0" strike="noStrike">
            <a:solidFill>
              <a:srgbClr val="000000"/>
            </a:solidFill>
            <a:latin typeface="Calibri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5057775</xdr:colOff>
      <xdr:row>0</xdr:row>
      <xdr:rowOff>9525</xdr:rowOff>
    </xdr:from>
    <xdr:to>
      <xdr:col>3</xdr:col>
      <xdr:colOff>1038225</xdr:colOff>
      <xdr:row>1</xdr:row>
      <xdr:rowOff>123824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057775" y="9525"/>
          <a:ext cx="2819400" cy="1171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rtl="1"/>
          <a:r>
            <a:rPr lang="ru-RU" sz="1100" b="0" i="0">
              <a:latin typeface="+mn-lt"/>
              <a:ea typeface="+mn-ea"/>
              <a:cs typeface="+mn-cs"/>
            </a:rPr>
            <a:t>Приложение 9                                                                                                                                               к решению сессии Совета депутатов МО Барагашское поселение № 96/1   от "30" </a:t>
          </a:r>
          <a:r>
            <a:rPr lang="ru-RU" sz="1100" b="0" i="0" baseline="0">
              <a:latin typeface="+mn-lt"/>
              <a:ea typeface="+mn-ea"/>
              <a:cs typeface="+mn-cs"/>
            </a:rPr>
            <a:t> ноября</a:t>
          </a:r>
          <a:r>
            <a:rPr lang="ru-RU" sz="1100" b="0" i="0">
              <a:latin typeface="+mn-lt"/>
              <a:ea typeface="+mn-ea"/>
              <a:cs typeface="+mn-cs"/>
            </a:rPr>
            <a:t> 2020 г "О внесении изменений  в Решение Совета депутатов  МО Барагашское сельское поселение № 90/1 от 30.03.2020. "О бюджете муниципального образования  Барагашское сельское поселение на 2019 год и на плановый период 2020-2021 годов."</a:t>
          </a:r>
          <a:r>
            <a:rPr lang="ru-RU" sz="1100">
              <a:latin typeface="+mn-lt"/>
              <a:ea typeface="+mn-ea"/>
              <a:cs typeface="+mn-cs"/>
            </a:rPr>
            <a:t> </a:t>
          </a:r>
          <a:endParaRPr lang="ru-RU" sz="1100" b="0" i="0">
            <a:latin typeface="+mn-lt"/>
            <a:ea typeface="+mn-ea"/>
            <a:cs typeface="+mn-cs"/>
          </a:endParaRPr>
        </a:p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ru-RU" sz="1100" b="0" i="0" strike="noStrike">
            <a:solidFill>
              <a:srgbClr val="000000"/>
            </a:solidFill>
            <a:latin typeface="Calibri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7</xdr:col>
      <xdr:colOff>1119187</xdr:colOff>
      <xdr:row>0</xdr:row>
      <xdr:rowOff>857250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667500" y="0"/>
          <a:ext cx="6096000" cy="857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r" rtl="1"/>
          <a:r>
            <a:rPr lang="ru-RU" sz="1100" b="0" i="0">
              <a:latin typeface="+mn-lt"/>
              <a:ea typeface="+mn-ea"/>
              <a:cs typeface="+mn-cs"/>
            </a:rPr>
            <a:t>Приложение 11                                                                                                                                                                   к решению сессии Совета депутатов МО Барагашское поселение № 96/1   от "30" ноября 2020 г "О внесении изменений  в Решение Совета депутатов  МО Барагашское сельское поселение № 90/1 от 30.03.2020. "О бюджете муниципального образования  Барагашское сельское поселение на 2019 год и на плановый период 2020-2021 годов."</a:t>
          </a:r>
          <a:r>
            <a:rPr lang="ru-RU" sz="1100">
              <a:latin typeface="+mn-lt"/>
              <a:ea typeface="+mn-ea"/>
              <a:cs typeface="+mn-cs"/>
            </a:rPr>
            <a:t> </a:t>
          </a:r>
          <a:endParaRPr lang="ru-RU" sz="1100" b="0" i="0">
            <a:latin typeface="+mn-lt"/>
            <a:ea typeface="+mn-ea"/>
            <a:cs typeface="+mn-cs"/>
          </a:endParaRPr>
        </a:p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ru-RU" sz="1200" b="0" i="0" strike="noStrike">
            <a:solidFill>
              <a:srgbClr val="000000"/>
            </a:solidFill>
            <a:latin typeface="Calibri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7</xdr:col>
      <xdr:colOff>1119187</xdr:colOff>
      <xdr:row>0</xdr:row>
      <xdr:rowOff>857250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667500" y="0"/>
          <a:ext cx="6110287" cy="857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rtl="1"/>
          <a:r>
            <a:rPr lang="ru-RU" sz="1100" b="0" i="0">
              <a:latin typeface="+mn-lt"/>
              <a:ea typeface="+mn-ea"/>
              <a:cs typeface="+mn-cs"/>
            </a:rPr>
            <a:t>Приложение 13                                                                                                                                                                   к решению сессии Совета депутатов МО Барагашское поселение № 96/1   от "30" ноября2020 г "О внесении изменений  в Решение Совета депутатов  МО Барагашское сельское поселение № 90/1 от 30.03.2020. "О бюджете муниципального образования  Барагашское сельское поселение на 2019 год и на плановый период 2020-2021 годов."</a:t>
          </a:r>
          <a:r>
            <a:rPr lang="ru-RU" sz="1100">
              <a:latin typeface="+mn-lt"/>
              <a:ea typeface="+mn-ea"/>
              <a:cs typeface="+mn-cs"/>
            </a:rPr>
            <a:t> </a:t>
          </a:r>
          <a:endParaRPr lang="ru-RU" sz="1100" b="0" i="0">
            <a:latin typeface="+mn-lt"/>
            <a:ea typeface="+mn-ea"/>
            <a:cs typeface="+mn-cs"/>
          </a:endParaRPr>
        </a:p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ru-RU" sz="1200" b="0" i="0" strike="noStrike">
            <a:solidFill>
              <a:srgbClr val="000000"/>
            </a:solidFill>
            <a:latin typeface="Calibri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2;&#1086;&#1089;&#1089;&#1090;&#1072;&#1085;&#1086;&#1074;&#1083;&#1077;&#1085;&#1085;&#1072;&#1103;_&#1074;&#1085;&#1077;&#1096;&#1085;&#1103;&#1103;_&#1089;&#1089;&#1099;&#1083;&#1082;&#1072;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89;%20&#1082;&#1086;&#1084;&#1087;&#1072;\&#1073;&#1102;&#1076;&#1078;&#1077;&#1090;\&#1087;&#1088;&#1086;&#1077;&#1082;&#1090;%20&#1073;&#1102;&#1076;&#1078;&#1077;&#1090;&#1072;%202014-2016\&#1073;&#1102;&#1076;&#1078;&#1077;&#1090;%20&#1085;&#1072;%202014%20&#1075;&#1086;&#1076;%202-&#1095;&#1090;&#1077;&#1085;&#1080;&#1077;\&#1091;&#1090;&#1074;&#1077;&#1088;&#1078;&#1076;&#1077;&#1085;&#1085;&#1099;&#1081;%20&#1073;&#1102;&#1076;&#1078;&#1077;&#1090;%202014%20&#1075;&#1086;&#1076;\&#1073;&#1102;&#1076;&#1078;&#1077;&#1090;%202011\&#1050;&#1086;&#1087;&#1080;&#1103;%20&#1073;&#1102;&#1076;&#1078;&#1077;&#1090;%202011%20&#1087;&#1086;&#1089;&#1083;&#1077;%20&#1074;&#1086;&#1089;&#1089;&#1090;&#1072;&#1085;\Documents%20and%20Settings\USER\&#1052;&#1086;&#1080;%20&#1076;&#1086;&#1082;&#1091;&#1084;&#1077;&#1085;&#1090;&#1099;\25%20&#1084;&#1072;&#1088;&#1090;&#1072;\&#1087;&#1088;&#1080;&#1083;&#1086;&#1078;&#1077;&#1085;&#1080;&#1103;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obmen\Documents%20and%20Settings\Admin\&#1056;&#1072;&#1073;&#1086;&#1095;&#1080;&#1081;%20&#1089;&#1090;&#1086;&#1083;\&#1073;&#1102;&#1076;&#1078;&#1077;&#1090;\&#1073;&#1102;&#1076;&#1078;&#1077;&#1090;%202010%20&#1075;&#1086;&#1076;&#1072;%20&#1088;&#1072;&#1081;&#1086;&#1085;&#1072;\&#1080;&#1079;&#1084;&#1077;&#1085;&#1077;&#1085;&#1080;&#1103;\29.09\&#1044;&#1086;&#1082;&#1091;&#1084;&#1077;&#1085;&#1090;&#1099;%20&#1057;&#1072;&#1096;&#1072;\&#1057;&#1072;&#1096;&#1072;%20&#1041;\&#1073;&#1102;&#1076;&#1078;&#1077;&#1090;\&#1073;&#1102;&#1076;&#1078;&#1077;&#1090;%202010%20&#1075;&#1086;&#1076;&#1072;%20&#1088;&#1072;&#1081;&#1086;&#1085;&#1072;\&#1080;&#1079;&#1084;&#1077;&#1085;&#1077;&#1085;&#1080;&#1103;\18%20&#1084;&#1072;&#1103;%202010%20&#1075;\&#1087;&#1088;&#1080;&#1083;&#1086;&#1078;&#1077;&#1085;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obmen/&#1080;&#1079;&#1084;&#1077;&#1085;&#1077;&#1085;&#1080;&#1077;%20&#1086;&#1082;&#1090;&#1103;&#1073;&#1088;&#1100;%202015&#1075;/Documents%20and%20Settings/Admin/&#1056;&#1072;&#1073;&#1086;&#1095;&#1080;&#1081;%20&#1089;&#1090;&#1086;&#1083;/&#1073;&#1102;&#1076;&#1078;&#1077;&#1090;/&#1073;&#1102;&#1076;&#1078;&#1077;&#1090;%202010%20&#1075;&#1086;&#1076;&#1072;%20&#1088;&#1072;&#1081;&#1086;&#1085;&#1072;/&#1080;&#1079;&#1084;&#1077;&#1085;&#1077;&#1085;&#1080;&#1103;/29.09/&#1044;&#1086;&#1082;&#1091;&#1084;&#1077;&#1085;&#1090;&#1099;%20&#1057;&#1072;&#1096;&#1072;/&#1057;&#1072;&#1096;&#1072;%20&#1041;/&#1073;&#1102;&#1076;&#1078;&#1077;&#1090;/&#1073;&#1102;&#1076;&#1078;&#1077;&#1090;%202010%20&#1075;&#1086;&#1076;&#1072;%20&#1088;&#1072;&#1081;&#1086;&#1085;&#1072;/&#1080;&#1079;&#1084;&#1077;&#1085;&#1077;&#1085;&#1080;&#1103;/18%20&#1084;&#1072;&#1103;%202010%20&#1075;/&#1087;&#1088;&#1080;&#1083;&#1086;&#1078;&#1077;&#1085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"/>
      <sheetName val="3"/>
      <sheetName val="4,"/>
      <sheetName val="5,"/>
      <sheetName val="6"/>
      <sheetName val="6 (источники)"/>
      <sheetName val="6 (на сессию)"/>
      <sheetName val="7"/>
      <sheetName val="7 (3)"/>
      <sheetName val="7 (2)"/>
      <sheetName val="8 (2)"/>
      <sheetName val="8"/>
      <sheetName val="5"/>
      <sheetName val="6 "/>
      <sheetName val="8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"/>
      <sheetName val="3"/>
      <sheetName val="4,"/>
      <sheetName val="5,"/>
      <sheetName val="6"/>
      <sheetName val="6 (источники)"/>
      <sheetName val="6 (на сессию)"/>
      <sheetName val="7"/>
      <sheetName val="7 (3)"/>
      <sheetName val="7 (2)"/>
      <sheetName val="8 (2)"/>
      <sheetName val="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 "/>
      <sheetName val="3"/>
      <sheetName val="4,"/>
      <sheetName val="5"/>
      <sheetName val="6 "/>
      <sheetName val="7"/>
      <sheetName val="8 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 "/>
      <sheetName val="3"/>
      <sheetName val="4,"/>
      <sheetName val="5"/>
      <sheetName val="6 "/>
      <sheetName val="7"/>
      <sheetName val="8 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workbookViewId="0">
      <selection activeCell="I26" sqref="I26"/>
    </sheetView>
  </sheetViews>
  <sheetFormatPr defaultRowHeight="15"/>
  <cols>
    <col min="1" max="1" width="10.28515625" style="4" customWidth="1"/>
    <col min="2" max="2" width="35.7109375" style="176" customWidth="1"/>
    <col min="3" max="3" width="53" style="177" customWidth="1"/>
    <col min="4" max="5" width="24.85546875" style="177" hidden="1" customWidth="1"/>
    <col min="6" max="6" width="18.42578125" style="176" customWidth="1"/>
  </cols>
  <sheetData>
    <row r="1" spans="1:6" s="1" customFormat="1" ht="96.75" customHeight="1">
      <c r="B1" s="153"/>
      <c r="C1" s="154"/>
      <c r="D1" s="154"/>
      <c r="E1" s="154"/>
      <c r="F1" s="155"/>
    </row>
    <row r="2" spans="1:6" s="5" customFormat="1" ht="41.25" customHeight="1">
      <c r="A2" s="186" t="s">
        <v>153</v>
      </c>
      <c r="B2" s="186"/>
      <c r="C2" s="186"/>
      <c r="D2" s="186"/>
      <c r="E2" s="186"/>
      <c r="F2" s="186"/>
    </row>
    <row r="3" spans="1:6" s="1" customFormat="1" ht="15.75">
      <c r="A3" s="156"/>
      <c r="B3" s="157"/>
      <c r="C3" s="158"/>
      <c r="D3" s="158"/>
      <c r="E3" s="159"/>
    </row>
    <row r="4" spans="1:6" s="1" customFormat="1" ht="48" customHeight="1">
      <c r="A4" s="187" t="s">
        <v>154</v>
      </c>
      <c r="B4" s="187" t="s">
        <v>155</v>
      </c>
      <c r="C4" s="187" t="s">
        <v>156</v>
      </c>
      <c r="D4" s="188" t="s">
        <v>157</v>
      </c>
      <c r="E4" s="188" t="s">
        <v>158</v>
      </c>
      <c r="F4" s="188" t="s">
        <v>46</v>
      </c>
    </row>
    <row r="5" spans="1:6" s="1" customFormat="1" ht="75.75" customHeight="1">
      <c r="A5" s="187"/>
      <c r="B5" s="187"/>
      <c r="C5" s="187"/>
      <c r="D5" s="189"/>
      <c r="E5" s="189"/>
      <c r="F5" s="189"/>
    </row>
    <row r="6" spans="1:6" s="178" customFormat="1" ht="15.75">
      <c r="A6" s="160">
        <v>1</v>
      </c>
      <c r="B6" s="160">
        <v>2</v>
      </c>
      <c r="C6" s="161">
        <v>3</v>
      </c>
      <c r="D6" s="160">
        <v>5</v>
      </c>
      <c r="E6" s="160"/>
      <c r="F6" s="160">
        <v>5</v>
      </c>
    </row>
    <row r="7" spans="1:6" s="5" customFormat="1" ht="37.5">
      <c r="A7" s="162"/>
      <c r="B7" s="163" t="s">
        <v>159</v>
      </c>
      <c r="C7" s="164" t="s">
        <v>160</v>
      </c>
      <c r="D7" s="165">
        <v>382</v>
      </c>
      <c r="E7" s="165">
        <f>E8+E20</f>
        <v>-7</v>
      </c>
      <c r="F7" s="165">
        <f>F8+F17</f>
        <v>574.98500000000001</v>
      </c>
    </row>
    <row r="8" spans="1:6" s="5" customFormat="1" ht="18.75">
      <c r="A8" s="162"/>
      <c r="B8" s="163"/>
      <c r="C8" s="166" t="s">
        <v>161</v>
      </c>
      <c r="D8" s="165">
        <v>382</v>
      </c>
      <c r="E8" s="165">
        <f>E9+E12+E14+E18</f>
        <v>-7</v>
      </c>
      <c r="F8" s="165">
        <f>F9+F12+F14</f>
        <v>572.98500000000001</v>
      </c>
    </row>
    <row r="9" spans="1:6" s="5" customFormat="1" ht="18.75">
      <c r="A9" s="162">
        <v>182</v>
      </c>
      <c r="B9" s="167" t="s">
        <v>162</v>
      </c>
      <c r="C9" s="166" t="s">
        <v>163</v>
      </c>
      <c r="D9" s="168">
        <v>60</v>
      </c>
      <c r="E9" s="168">
        <v>-15</v>
      </c>
      <c r="F9" s="168">
        <v>44.984999999999999</v>
      </c>
    </row>
    <row r="10" spans="1:6" s="5" customFormat="1" ht="18.75" hidden="1">
      <c r="A10" s="162"/>
      <c r="B10" s="167" t="s">
        <v>164</v>
      </c>
      <c r="C10" s="166" t="s">
        <v>165</v>
      </c>
      <c r="D10" s="168">
        <v>0</v>
      </c>
      <c r="E10" s="168">
        <v>0</v>
      </c>
      <c r="F10" s="168">
        <v>0</v>
      </c>
    </row>
    <row r="11" spans="1:6" s="5" customFormat="1" ht="56.25" hidden="1">
      <c r="A11" s="162">
        <v>100</v>
      </c>
      <c r="B11" s="167" t="s">
        <v>166</v>
      </c>
      <c r="C11" s="166" t="s">
        <v>167</v>
      </c>
      <c r="D11" s="168">
        <v>0</v>
      </c>
      <c r="E11" s="168">
        <v>0</v>
      </c>
      <c r="F11" s="168">
        <v>0</v>
      </c>
    </row>
    <row r="12" spans="1:6" s="179" customFormat="1" ht="18.75">
      <c r="A12" s="162">
        <v>182</v>
      </c>
      <c r="B12" s="163" t="s">
        <v>168</v>
      </c>
      <c r="C12" s="164" t="s">
        <v>169</v>
      </c>
      <c r="D12" s="165">
        <v>82</v>
      </c>
      <c r="E12" s="165">
        <f>E13</f>
        <v>-22</v>
      </c>
      <c r="F12" s="165">
        <f>F13</f>
        <v>38</v>
      </c>
    </row>
    <row r="13" spans="1:6" s="5" customFormat="1" ht="18.75">
      <c r="A13" s="162">
        <v>182</v>
      </c>
      <c r="B13" s="2" t="s">
        <v>170</v>
      </c>
      <c r="C13" s="166" t="s">
        <v>171</v>
      </c>
      <c r="D13" s="168">
        <v>82</v>
      </c>
      <c r="E13" s="168">
        <v>-22</v>
      </c>
      <c r="F13" s="168">
        <v>38</v>
      </c>
    </row>
    <row r="14" spans="1:6" s="179" customFormat="1" ht="18.75">
      <c r="A14" s="162">
        <v>182</v>
      </c>
      <c r="B14" s="163" t="s">
        <v>172</v>
      </c>
      <c r="C14" s="164" t="s">
        <v>173</v>
      </c>
      <c r="D14" s="165">
        <v>230</v>
      </c>
      <c r="E14" s="165">
        <f>E15+E16</f>
        <v>40</v>
      </c>
      <c r="F14" s="165">
        <f>F15+F16</f>
        <v>490</v>
      </c>
    </row>
    <row r="15" spans="1:6" s="179" customFormat="1" ht="18.75">
      <c r="A15" s="162">
        <v>182</v>
      </c>
      <c r="B15" s="2" t="s">
        <v>174</v>
      </c>
      <c r="C15" s="166" t="s">
        <v>175</v>
      </c>
      <c r="D15" s="168">
        <v>50</v>
      </c>
      <c r="E15" s="168">
        <v>-10</v>
      </c>
      <c r="F15" s="168">
        <v>80</v>
      </c>
    </row>
    <row r="16" spans="1:6" s="5" customFormat="1" ht="18.75">
      <c r="A16" s="162">
        <v>182</v>
      </c>
      <c r="B16" s="2" t="s">
        <v>176</v>
      </c>
      <c r="C16" s="166" t="s">
        <v>177</v>
      </c>
      <c r="D16" s="168">
        <v>180</v>
      </c>
      <c r="E16" s="168">
        <v>50</v>
      </c>
      <c r="F16" s="168">
        <v>410</v>
      </c>
    </row>
    <row r="17" spans="1:7" s="179" customFormat="1" ht="18.75">
      <c r="A17" s="162">
        <v>801</v>
      </c>
      <c r="B17" s="185" t="s">
        <v>178</v>
      </c>
      <c r="C17" s="164" t="s">
        <v>206</v>
      </c>
      <c r="D17" s="165">
        <v>10</v>
      </c>
      <c r="E17" s="165">
        <v>-10</v>
      </c>
      <c r="F17" s="165">
        <f>F18+F19</f>
        <v>2</v>
      </c>
    </row>
    <row r="18" spans="1:7" s="179" customFormat="1" ht="18.75">
      <c r="A18" s="162">
        <v>801</v>
      </c>
      <c r="B18" s="163" t="s">
        <v>178</v>
      </c>
      <c r="C18" s="164" t="s">
        <v>179</v>
      </c>
      <c r="D18" s="165">
        <v>10</v>
      </c>
      <c r="E18" s="165">
        <v>-10</v>
      </c>
      <c r="F18" s="165">
        <v>0</v>
      </c>
    </row>
    <row r="19" spans="1:7" s="179" customFormat="1" ht="18.75">
      <c r="A19" s="167">
        <v>906</v>
      </c>
      <c r="B19" s="185" t="s">
        <v>207</v>
      </c>
      <c r="C19" s="164" t="s">
        <v>208</v>
      </c>
      <c r="D19" s="165"/>
      <c r="E19" s="165"/>
      <c r="F19" s="165">
        <v>2</v>
      </c>
    </row>
    <row r="20" spans="1:7" s="5" customFormat="1" ht="18.75" hidden="1">
      <c r="A20" s="169"/>
      <c r="B20" s="2"/>
      <c r="C20" s="166" t="s">
        <v>180</v>
      </c>
      <c r="D20" s="165">
        <v>0</v>
      </c>
      <c r="E20" s="165">
        <f>E21+E23</f>
        <v>0</v>
      </c>
      <c r="F20" s="165">
        <f>F21+F23</f>
        <v>0</v>
      </c>
    </row>
    <row r="21" spans="1:7" s="179" customFormat="1" ht="56.25" hidden="1">
      <c r="A21" s="6">
        <v>996</v>
      </c>
      <c r="B21" s="163" t="s">
        <v>181</v>
      </c>
      <c r="C21" s="164" t="s">
        <v>182</v>
      </c>
      <c r="D21" s="165">
        <v>0</v>
      </c>
      <c r="E21" s="165">
        <f>E22</f>
        <v>0</v>
      </c>
      <c r="F21" s="165">
        <f>F22</f>
        <v>0</v>
      </c>
    </row>
    <row r="22" spans="1:7" s="179" customFormat="1" ht="162" hidden="1">
      <c r="A22" s="6">
        <v>996</v>
      </c>
      <c r="B22" s="170" t="s">
        <v>183</v>
      </c>
      <c r="C22" s="171" t="s">
        <v>184</v>
      </c>
      <c r="D22" s="165"/>
      <c r="E22" s="165"/>
      <c r="F22" s="165"/>
    </row>
    <row r="23" spans="1:7" s="179" customFormat="1" ht="18.75" hidden="1">
      <c r="A23" s="172">
        <v>801</v>
      </c>
      <c r="B23" s="163" t="s">
        <v>185</v>
      </c>
      <c r="C23" s="164" t="s">
        <v>186</v>
      </c>
      <c r="D23" s="165">
        <v>0</v>
      </c>
      <c r="E23" s="165">
        <f>E24</f>
        <v>0</v>
      </c>
      <c r="F23" s="165">
        <f>F24</f>
        <v>0</v>
      </c>
    </row>
    <row r="24" spans="1:7" s="179" customFormat="1" ht="40.5" hidden="1">
      <c r="A24" s="6">
        <v>801</v>
      </c>
      <c r="B24" s="170" t="s">
        <v>187</v>
      </c>
      <c r="C24" s="173" t="s">
        <v>188</v>
      </c>
      <c r="D24" s="165">
        <v>0</v>
      </c>
      <c r="E24" s="165"/>
      <c r="F24" s="165">
        <f>D24+E24</f>
        <v>0</v>
      </c>
    </row>
    <row r="25" spans="1:7" s="180" customFormat="1" ht="18.75">
      <c r="A25" s="172">
        <v>801</v>
      </c>
      <c r="B25" s="163" t="s">
        <v>189</v>
      </c>
      <c r="C25" s="164" t="s">
        <v>190</v>
      </c>
      <c r="D25" s="165">
        <f>D26</f>
        <v>1185.51</v>
      </c>
      <c r="E25" s="165">
        <f>E26</f>
        <v>1104.693</v>
      </c>
      <c r="F25" s="165">
        <f>F26</f>
        <v>3133.9850000000001</v>
      </c>
    </row>
    <row r="26" spans="1:7" s="181" customFormat="1" ht="56.25">
      <c r="A26" s="163">
        <v>801</v>
      </c>
      <c r="B26" s="163" t="s">
        <v>191</v>
      </c>
      <c r="C26" s="164" t="s">
        <v>192</v>
      </c>
      <c r="D26" s="165">
        <f>D27+D28+D30+D31+D32</f>
        <v>1185.51</v>
      </c>
      <c r="E26" s="165">
        <f>E27+E28+E30+E31+E32+E29</f>
        <v>1104.693</v>
      </c>
      <c r="F26" s="165">
        <f>F27+F28+F30+F31+F32+F29</f>
        <v>3133.9850000000001</v>
      </c>
    </row>
    <row r="27" spans="1:7" s="181" customFormat="1" ht="37.5">
      <c r="A27" s="2">
        <v>801</v>
      </c>
      <c r="B27" s="2" t="s">
        <v>193</v>
      </c>
      <c r="C27" s="166" t="s">
        <v>194</v>
      </c>
      <c r="D27" s="168">
        <v>1134.1099999999999</v>
      </c>
      <c r="E27" s="168">
        <f>257.89+85.9+29.6</f>
        <v>373.39</v>
      </c>
      <c r="F27" s="168">
        <v>1671.48</v>
      </c>
      <c r="G27" s="182"/>
    </row>
    <row r="28" spans="1:7" s="181" customFormat="1" ht="37.5">
      <c r="A28" s="2">
        <v>801</v>
      </c>
      <c r="B28" s="183" t="s">
        <v>204</v>
      </c>
      <c r="C28" s="184" t="s">
        <v>205</v>
      </c>
      <c r="D28" s="168">
        <v>0</v>
      </c>
      <c r="E28" s="168"/>
      <c r="F28" s="168">
        <v>300</v>
      </c>
    </row>
    <row r="29" spans="1:7" s="181" customFormat="1" ht="63" customHeight="1">
      <c r="A29" s="2">
        <v>801</v>
      </c>
      <c r="B29" s="174" t="s">
        <v>195</v>
      </c>
      <c r="C29" s="166" t="s">
        <v>196</v>
      </c>
      <c r="D29" s="168"/>
      <c r="E29" s="168">
        <v>388.3</v>
      </c>
      <c r="F29" s="168">
        <v>619.07000000000005</v>
      </c>
      <c r="G29" s="182"/>
    </row>
    <row r="30" spans="1:7" s="181" customFormat="1" ht="75">
      <c r="A30" s="2">
        <v>801</v>
      </c>
      <c r="B30" s="2" t="s">
        <v>197</v>
      </c>
      <c r="C30" s="166" t="s">
        <v>198</v>
      </c>
      <c r="D30" s="168">
        <v>51.4</v>
      </c>
      <c r="E30" s="168">
        <f>36+4.6</f>
        <v>40.6</v>
      </c>
      <c r="F30" s="168">
        <v>104.3</v>
      </c>
    </row>
    <row r="31" spans="1:7" s="181" customFormat="1" ht="90" customHeight="1">
      <c r="A31" s="2">
        <v>801</v>
      </c>
      <c r="B31" s="2" t="s">
        <v>199</v>
      </c>
      <c r="C31" s="175" t="s">
        <v>200</v>
      </c>
      <c r="D31" s="168">
        <v>0</v>
      </c>
      <c r="E31" s="168">
        <f>135.7+14.3+152.403</f>
        <v>302.40300000000002</v>
      </c>
      <c r="F31" s="168">
        <v>439.13499999999999</v>
      </c>
    </row>
    <row r="32" spans="1:7" s="181" customFormat="1" ht="18.75" hidden="1">
      <c r="A32" s="6">
        <v>801</v>
      </c>
      <c r="B32" s="2" t="s">
        <v>201</v>
      </c>
      <c r="C32" s="166" t="s">
        <v>202</v>
      </c>
      <c r="D32" s="168">
        <v>0</v>
      </c>
      <c r="E32" s="168"/>
      <c r="F32" s="168">
        <f>D32+E32</f>
        <v>0</v>
      </c>
    </row>
    <row r="33" spans="1:6" s="5" customFormat="1" ht="18.75">
      <c r="A33" s="6"/>
      <c r="B33" s="163"/>
      <c r="C33" s="164" t="s">
        <v>203</v>
      </c>
      <c r="D33" s="165">
        <f>D7+D25</f>
        <v>1567.51</v>
      </c>
      <c r="E33" s="165">
        <f>E7+E25</f>
        <v>1097.693</v>
      </c>
      <c r="F33" s="165">
        <f>F25+F7</f>
        <v>3708.9700000000003</v>
      </c>
    </row>
  </sheetData>
  <mergeCells count="7">
    <mergeCell ref="A2:F2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14"/>
  <sheetViews>
    <sheetView view="pageBreakPreview" zoomScaleSheetLayoutView="100" workbookViewId="0">
      <selection activeCell="C12" sqref="C12"/>
    </sheetView>
  </sheetViews>
  <sheetFormatPr defaultColWidth="28.42578125" defaultRowHeight="12.75"/>
  <cols>
    <col min="1" max="1" width="7.5703125" style="9" customWidth="1"/>
    <col min="2" max="2" width="89.42578125" style="26" customWidth="1"/>
    <col min="3" max="3" width="44.7109375" style="27" customWidth="1"/>
    <col min="4" max="250" width="9.140625" style="8" customWidth="1"/>
    <col min="251" max="251" width="14.42578125" style="8" customWidth="1"/>
    <col min="252" max="252" width="61.42578125" style="8" customWidth="1"/>
    <col min="253" max="253" width="18.42578125" style="8" customWidth="1"/>
    <col min="254" max="254" width="28.42578125" style="8"/>
    <col min="255" max="255" width="7.5703125" style="8" customWidth="1"/>
    <col min="256" max="256" width="82.28515625" style="8" customWidth="1"/>
    <col min="257" max="257" width="24.42578125" style="8" customWidth="1"/>
    <col min="258" max="258" width="24.140625" style="8" customWidth="1"/>
    <col min="259" max="259" width="20" style="8" customWidth="1"/>
    <col min="260" max="506" width="9.140625" style="8" customWidth="1"/>
    <col min="507" max="507" width="14.42578125" style="8" customWidth="1"/>
    <col min="508" max="508" width="61.42578125" style="8" customWidth="1"/>
    <col min="509" max="509" width="18.42578125" style="8" customWidth="1"/>
    <col min="510" max="510" width="28.42578125" style="8"/>
    <col min="511" max="511" width="7.5703125" style="8" customWidth="1"/>
    <col min="512" max="512" width="82.28515625" style="8" customWidth="1"/>
    <col min="513" max="513" width="24.42578125" style="8" customWidth="1"/>
    <col min="514" max="514" width="24.140625" style="8" customWidth="1"/>
    <col min="515" max="515" width="20" style="8" customWidth="1"/>
    <col min="516" max="762" width="9.140625" style="8" customWidth="1"/>
    <col min="763" max="763" width="14.42578125" style="8" customWidth="1"/>
    <col min="764" max="764" width="61.42578125" style="8" customWidth="1"/>
    <col min="765" max="765" width="18.42578125" style="8" customWidth="1"/>
    <col min="766" max="766" width="28.42578125" style="8"/>
    <col min="767" max="767" width="7.5703125" style="8" customWidth="1"/>
    <col min="768" max="768" width="82.28515625" style="8" customWidth="1"/>
    <col min="769" max="769" width="24.42578125" style="8" customWidth="1"/>
    <col min="770" max="770" width="24.140625" style="8" customWidth="1"/>
    <col min="771" max="771" width="20" style="8" customWidth="1"/>
    <col min="772" max="1018" width="9.140625" style="8" customWidth="1"/>
    <col min="1019" max="1019" width="14.42578125" style="8" customWidth="1"/>
    <col min="1020" max="1020" width="61.42578125" style="8" customWidth="1"/>
    <col min="1021" max="1021" width="18.42578125" style="8" customWidth="1"/>
    <col min="1022" max="1022" width="28.42578125" style="8"/>
    <col min="1023" max="1023" width="7.5703125" style="8" customWidth="1"/>
    <col min="1024" max="1024" width="82.28515625" style="8" customWidth="1"/>
    <col min="1025" max="1025" width="24.42578125" style="8" customWidth="1"/>
    <col min="1026" max="1026" width="24.140625" style="8" customWidth="1"/>
    <col min="1027" max="1027" width="20" style="8" customWidth="1"/>
    <col min="1028" max="1274" width="9.140625" style="8" customWidth="1"/>
    <col min="1275" max="1275" width="14.42578125" style="8" customWidth="1"/>
    <col min="1276" max="1276" width="61.42578125" style="8" customWidth="1"/>
    <col min="1277" max="1277" width="18.42578125" style="8" customWidth="1"/>
    <col min="1278" max="1278" width="28.42578125" style="8"/>
    <col min="1279" max="1279" width="7.5703125" style="8" customWidth="1"/>
    <col min="1280" max="1280" width="82.28515625" style="8" customWidth="1"/>
    <col min="1281" max="1281" width="24.42578125" style="8" customWidth="1"/>
    <col min="1282" max="1282" width="24.140625" style="8" customWidth="1"/>
    <col min="1283" max="1283" width="20" style="8" customWidth="1"/>
    <col min="1284" max="1530" width="9.140625" style="8" customWidth="1"/>
    <col min="1531" max="1531" width="14.42578125" style="8" customWidth="1"/>
    <col min="1532" max="1532" width="61.42578125" style="8" customWidth="1"/>
    <col min="1533" max="1533" width="18.42578125" style="8" customWidth="1"/>
    <col min="1534" max="1534" width="28.42578125" style="8"/>
    <col min="1535" max="1535" width="7.5703125" style="8" customWidth="1"/>
    <col min="1536" max="1536" width="82.28515625" style="8" customWidth="1"/>
    <col min="1537" max="1537" width="24.42578125" style="8" customWidth="1"/>
    <col min="1538" max="1538" width="24.140625" style="8" customWidth="1"/>
    <col min="1539" max="1539" width="20" style="8" customWidth="1"/>
    <col min="1540" max="1786" width="9.140625" style="8" customWidth="1"/>
    <col min="1787" max="1787" width="14.42578125" style="8" customWidth="1"/>
    <col min="1788" max="1788" width="61.42578125" style="8" customWidth="1"/>
    <col min="1789" max="1789" width="18.42578125" style="8" customWidth="1"/>
    <col min="1790" max="1790" width="28.42578125" style="8"/>
    <col min="1791" max="1791" width="7.5703125" style="8" customWidth="1"/>
    <col min="1792" max="1792" width="82.28515625" style="8" customWidth="1"/>
    <col min="1793" max="1793" width="24.42578125" style="8" customWidth="1"/>
    <col min="1794" max="1794" width="24.140625" style="8" customWidth="1"/>
    <col min="1795" max="1795" width="20" style="8" customWidth="1"/>
    <col min="1796" max="2042" width="9.140625" style="8" customWidth="1"/>
    <col min="2043" max="2043" width="14.42578125" style="8" customWidth="1"/>
    <col min="2044" max="2044" width="61.42578125" style="8" customWidth="1"/>
    <col min="2045" max="2045" width="18.42578125" style="8" customWidth="1"/>
    <col min="2046" max="2046" width="28.42578125" style="8"/>
    <col min="2047" max="2047" width="7.5703125" style="8" customWidth="1"/>
    <col min="2048" max="2048" width="82.28515625" style="8" customWidth="1"/>
    <col min="2049" max="2049" width="24.42578125" style="8" customWidth="1"/>
    <col min="2050" max="2050" width="24.140625" style="8" customWidth="1"/>
    <col min="2051" max="2051" width="20" style="8" customWidth="1"/>
    <col min="2052" max="2298" width="9.140625" style="8" customWidth="1"/>
    <col min="2299" max="2299" width="14.42578125" style="8" customWidth="1"/>
    <col min="2300" max="2300" width="61.42578125" style="8" customWidth="1"/>
    <col min="2301" max="2301" width="18.42578125" style="8" customWidth="1"/>
    <col min="2302" max="2302" width="28.42578125" style="8"/>
    <col min="2303" max="2303" width="7.5703125" style="8" customWidth="1"/>
    <col min="2304" max="2304" width="82.28515625" style="8" customWidth="1"/>
    <col min="2305" max="2305" width="24.42578125" style="8" customWidth="1"/>
    <col min="2306" max="2306" width="24.140625" style="8" customWidth="1"/>
    <col min="2307" max="2307" width="20" style="8" customWidth="1"/>
    <col min="2308" max="2554" width="9.140625" style="8" customWidth="1"/>
    <col min="2555" max="2555" width="14.42578125" style="8" customWidth="1"/>
    <col min="2556" max="2556" width="61.42578125" style="8" customWidth="1"/>
    <col min="2557" max="2557" width="18.42578125" style="8" customWidth="1"/>
    <col min="2558" max="2558" width="28.42578125" style="8"/>
    <col min="2559" max="2559" width="7.5703125" style="8" customWidth="1"/>
    <col min="2560" max="2560" width="82.28515625" style="8" customWidth="1"/>
    <col min="2561" max="2561" width="24.42578125" style="8" customWidth="1"/>
    <col min="2562" max="2562" width="24.140625" style="8" customWidth="1"/>
    <col min="2563" max="2563" width="20" style="8" customWidth="1"/>
    <col min="2564" max="2810" width="9.140625" style="8" customWidth="1"/>
    <col min="2811" max="2811" width="14.42578125" style="8" customWidth="1"/>
    <col min="2812" max="2812" width="61.42578125" style="8" customWidth="1"/>
    <col min="2813" max="2813" width="18.42578125" style="8" customWidth="1"/>
    <col min="2814" max="2814" width="28.42578125" style="8"/>
    <col min="2815" max="2815" width="7.5703125" style="8" customWidth="1"/>
    <col min="2816" max="2816" width="82.28515625" style="8" customWidth="1"/>
    <col min="2817" max="2817" width="24.42578125" style="8" customWidth="1"/>
    <col min="2818" max="2818" width="24.140625" style="8" customWidth="1"/>
    <col min="2819" max="2819" width="20" style="8" customWidth="1"/>
    <col min="2820" max="3066" width="9.140625" style="8" customWidth="1"/>
    <col min="3067" max="3067" width="14.42578125" style="8" customWidth="1"/>
    <col min="3068" max="3068" width="61.42578125" style="8" customWidth="1"/>
    <col min="3069" max="3069" width="18.42578125" style="8" customWidth="1"/>
    <col min="3070" max="3070" width="28.42578125" style="8"/>
    <col min="3071" max="3071" width="7.5703125" style="8" customWidth="1"/>
    <col min="3072" max="3072" width="82.28515625" style="8" customWidth="1"/>
    <col min="3073" max="3073" width="24.42578125" style="8" customWidth="1"/>
    <col min="3074" max="3074" width="24.140625" style="8" customWidth="1"/>
    <col min="3075" max="3075" width="20" style="8" customWidth="1"/>
    <col min="3076" max="3322" width="9.140625" style="8" customWidth="1"/>
    <col min="3323" max="3323" width="14.42578125" style="8" customWidth="1"/>
    <col min="3324" max="3324" width="61.42578125" style="8" customWidth="1"/>
    <col min="3325" max="3325" width="18.42578125" style="8" customWidth="1"/>
    <col min="3326" max="3326" width="28.42578125" style="8"/>
    <col min="3327" max="3327" width="7.5703125" style="8" customWidth="1"/>
    <col min="3328" max="3328" width="82.28515625" style="8" customWidth="1"/>
    <col min="3329" max="3329" width="24.42578125" style="8" customWidth="1"/>
    <col min="3330" max="3330" width="24.140625" style="8" customWidth="1"/>
    <col min="3331" max="3331" width="20" style="8" customWidth="1"/>
    <col min="3332" max="3578" width="9.140625" style="8" customWidth="1"/>
    <col min="3579" max="3579" width="14.42578125" style="8" customWidth="1"/>
    <col min="3580" max="3580" width="61.42578125" style="8" customWidth="1"/>
    <col min="3581" max="3581" width="18.42578125" style="8" customWidth="1"/>
    <col min="3582" max="3582" width="28.42578125" style="8"/>
    <col min="3583" max="3583" width="7.5703125" style="8" customWidth="1"/>
    <col min="3584" max="3584" width="82.28515625" style="8" customWidth="1"/>
    <col min="3585" max="3585" width="24.42578125" style="8" customWidth="1"/>
    <col min="3586" max="3586" width="24.140625" style="8" customWidth="1"/>
    <col min="3587" max="3587" width="20" style="8" customWidth="1"/>
    <col min="3588" max="3834" width="9.140625" style="8" customWidth="1"/>
    <col min="3835" max="3835" width="14.42578125" style="8" customWidth="1"/>
    <col min="3836" max="3836" width="61.42578125" style="8" customWidth="1"/>
    <col min="3837" max="3837" width="18.42578125" style="8" customWidth="1"/>
    <col min="3838" max="3838" width="28.42578125" style="8"/>
    <col min="3839" max="3839" width="7.5703125" style="8" customWidth="1"/>
    <col min="3840" max="3840" width="82.28515625" style="8" customWidth="1"/>
    <col min="3841" max="3841" width="24.42578125" style="8" customWidth="1"/>
    <col min="3842" max="3842" width="24.140625" style="8" customWidth="1"/>
    <col min="3843" max="3843" width="20" style="8" customWidth="1"/>
    <col min="3844" max="4090" width="9.140625" style="8" customWidth="1"/>
    <col min="4091" max="4091" width="14.42578125" style="8" customWidth="1"/>
    <col min="4092" max="4092" width="61.42578125" style="8" customWidth="1"/>
    <col min="4093" max="4093" width="18.42578125" style="8" customWidth="1"/>
    <col min="4094" max="4094" width="28.42578125" style="8"/>
    <col min="4095" max="4095" width="7.5703125" style="8" customWidth="1"/>
    <col min="4096" max="4096" width="82.28515625" style="8" customWidth="1"/>
    <col min="4097" max="4097" width="24.42578125" style="8" customWidth="1"/>
    <col min="4098" max="4098" width="24.140625" style="8" customWidth="1"/>
    <col min="4099" max="4099" width="20" style="8" customWidth="1"/>
    <col min="4100" max="4346" width="9.140625" style="8" customWidth="1"/>
    <col min="4347" max="4347" width="14.42578125" style="8" customWidth="1"/>
    <col min="4348" max="4348" width="61.42578125" style="8" customWidth="1"/>
    <col min="4349" max="4349" width="18.42578125" style="8" customWidth="1"/>
    <col min="4350" max="4350" width="28.42578125" style="8"/>
    <col min="4351" max="4351" width="7.5703125" style="8" customWidth="1"/>
    <col min="4352" max="4352" width="82.28515625" style="8" customWidth="1"/>
    <col min="4353" max="4353" width="24.42578125" style="8" customWidth="1"/>
    <col min="4354" max="4354" width="24.140625" style="8" customWidth="1"/>
    <col min="4355" max="4355" width="20" style="8" customWidth="1"/>
    <col min="4356" max="4602" width="9.140625" style="8" customWidth="1"/>
    <col min="4603" max="4603" width="14.42578125" style="8" customWidth="1"/>
    <col min="4604" max="4604" width="61.42578125" style="8" customWidth="1"/>
    <col min="4605" max="4605" width="18.42578125" style="8" customWidth="1"/>
    <col min="4606" max="4606" width="28.42578125" style="8"/>
    <col min="4607" max="4607" width="7.5703125" style="8" customWidth="1"/>
    <col min="4608" max="4608" width="82.28515625" style="8" customWidth="1"/>
    <col min="4609" max="4609" width="24.42578125" style="8" customWidth="1"/>
    <col min="4610" max="4610" width="24.140625" style="8" customWidth="1"/>
    <col min="4611" max="4611" width="20" style="8" customWidth="1"/>
    <col min="4612" max="4858" width="9.140625" style="8" customWidth="1"/>
    <col min="4859" max="4859" width="14.42578125" style="8" customWidth="1"/>
    <col min="4860" max="4860" width="61.42578125" style="8" customWidth="1"/>
    <col min="4861" max="4861" width="18.42578125" style="8" customWidth="1"/>
    <col min="4862" max="4862" width="28.42578125" style="8"/>
    <col min="4863" max="4863" width="7.5703125" style="8" customWidth="1"/>
    <col min="4864" max="4864" width="82.28515625" style="8" customWidth="1"/>
    <col min="4865" max="4865" width="24.42578125" style="8" customWidth="1"/>
    <col min="4866" max="4866" width="24.140625" style="8" customWidth="1"/>
    <col min="4867" max="4867" width="20" style="8" customWidth="1"/>
    <col min="4868" max="5114" width="9.140625" style="8" customWidth="1"/>
    <col min="5115" max="5115" width="14.42578125" style="8" customWidth="1"/>
    <col min="5116" max="5116" width="61.42578125" style="8" customWidth="1"/>
    <col min="5117" max="5117" width="18.42578125" style="8" customWidth="1"/>
    <col min="5118" max="5118" width="28.42578125" style="8"/>
    <col min="5119" max="5119" width="7.5703125" style="8" customWidth="1"/>
    <col min="5120" max="5120" width="82.28515625" style="8" customWidth="1"/>
    <col min="5121" max="5121" width="24.42578125" style="8" customWidth="1"/>
    <col min="5122" max="5122" width="24.140625" style="8" customWidth="1"/>
    <col min="5123" max="5123" width="20" style="8" customWidth="1"/>
    <col min="5124" max="5370" width="9.140625" style="8" customWidth="1"/>
    <col min="5371" max="5371" width="14.42578125" style="8" customWidth="1"/>
    <col min="5372" max="5372" width="61.42578125" style="8" customWidth="1"/>
    <col min="5373" max="5373" width="18.42578125" style="8" customWidth="1"/>
    <col min="5374" max="5374" width="28.42578125" style="8"/>
    <col min="5375" max="5375" width="7.5703125" style="8" customWidth="1"/>
    <col min="5376" max="5376" width="82.28515625" style="8" customWidth="1"/>
    <col min="5377" max="5377" width="24.42578125" style="8" customWidth="1"/>
    <col min="5378" max="5378" width="24.140625" style="8" customWidth="1"/>
    <col min="5379" max="5379" width="20" style="8" customWidth="1"/>
    <col min="5380" max="5626" width="9.140625" style="8" customWidth="1"/>
    <col min="5627" max="5627" width="14.42578125" style="8" customWidth="1"/>
    <col min="5628" max="5628" width="61.42578125" style="8" customWidth="1"/>
    <col min="5629" max="5629" width="18.42578125" style="8" customWidth="1"/>
    <col min="5630" max="5630" width="28.42578125" style="8"/>
    <col min="5631" max="5631" width="7.5703125" style="8" customWidth="1"/>
    <col min="5632" max="5632" width="82.28515625" style="8" customWidth="1"/>
    <col min="5633" max="5633" width="24.42578125" style="8" customWidth="1"/>
    <col min="5634" max="5634" width="24.140625" style="8" customWidth="1"/>
    <col min="5635" max="5635" width="20" style="8" customWidth="1"/>
    <col min="5636" max="5882" width="9.140625" style="8" customWidth="1"/>
    <col min="5883" max="5883" width="14.42578125" style="8" customWidth="1"/>
    <col min="5884" max="5884" width="61.42578125" style="8" customWidth="1"/>
    <col min="5885" max="5885" width="18.42578125" style="8" customWidth="1"/>
    <col min="5886" max="5886" width="28.42578125" style="8"/>
    <col min="5887" max="5887" width="7.5703125" style="8" customWidth="1"/>
    <col min="5888" max="5888" width="82.28515625" style="8" customWidth="1"/>
    <col min="5889" max="5889" width="24.42578125" style="8" customWidth="1"/>
    <col min="5890" max="5890" width="24.140625" style="8" customWidth="1"/>
    <col min="5891" max="5891" width="20" style="8" customWidth="1"/>
    <col min="5892" max="6138" width="9.140625" style="8" customWidth="1"/>
    <col min="6139" max="6139" width="14.42578125" style="8" customWidth="1"/>
    <col min="6140" max="6140" width="61.42578125" style="8" customWidth="1"/>
    <col min="6141" max="6141" width="18.42578125" style="8" customWidth="1"/>
    <col min="6142" max="6142" width="28.42578125" style="8"/>
    <col min="6143" max="6143" width="7.5703125" style="8" customWidth="1"/>
    <col min="6144" max="6144" width="82.28515625" style="8" customWidth="1"/>
    <col min="6145" max="6145" width="24.42578125" style="8" customWidth="1"/>
    <col min="6146" max="6146" width="24.140625" style="8" customWidth="1"/>
    <col min="6147" max="6147" width="20" style="8" customWidth="1"/>
    <col min="6148" max="6394" width="9.140625" style="8" customWidth="1"/>
    <col min="6395" max="6395" width="14.42578125" style="8" customWidth="1"/>
    <col min="6396" max="6396" width="61.42578125" style="8" customWidth="1"/>
    <col min="6397" max="6397" width="18.42578125" style="8" customWidth="1"/>
    <col min="6398" max="6398" width="28.42578125" style="8"/>
    <col min="6399" max="6399" width="7.5703125" style="8" customWidth="1"/>
    <col min="6400" max="6400" width="82.28515625" style="8" customWidth="1"/>
    <col min="6401" max="6401" width="24.42578125" style="8" customWidth="1"/>
    <col min="6402" max="6402" width="24.140625" style="8" customWidth="1"/>
    <col min="6403" max="6403" width="20" style="8" customWidth="1"/>
    <col min="6404" max="6650" width="9.140625" style="8" customWidth="1"/>
    <col min="6651" max="6651" width="14.42578125" style="8" customWidth="1"/>
    <col min="6652" max="6652" width="61.42578125" style="8" customWidth="1"/>
    <col min="6653" max="6653" width="18.42578125" style="8" customWidth="1"/>
    <col min="6654" max="6654" width="28.42578125" style="8"/>
    <col min="6655" max="6655" width="7.5703125" style="8" customWidth="1"/>
    <col min="6656" max="6656" width="82.28515625" style="8" customWidth="1"/>
    <col min="6657" max="6657" width="24.42578125" style="8" customWidth="1"/>
    <col min="6658" max="6658" width="24.140625" style="8" customWidth="1"/>
    <col min="6659" max="6659" width="20" style="8" customWidth="1"/>
    <col min="6660" max="6906" width="9.140625" style="8" customWidth="1"/>
    <col min="6907" max="6907" width="14.42578125" style="8" customWidth="1"/>
    <col min="6908" max="6908" width="61.42578125" style="8" customWidth="1"/>
    <col min="6909" max="6909" width="18.42578125" style="8" customWidth="1"/>
    <col min="6910" max="6910" width="28.42578125" style="8"/>
    <col min="6911" max="6911" width="7.5703125" style="8" customWidth="1"/>
    <col min="6912" max="6912" width="82.28515625" style="8" customWidth="1"/>
    <col min="6913" max="6913" width="24.42578125" style="8" customWidth="1"/>
    <col min="6914" max="6914" width="24.140625" style="8" customWidth="1"/>
    <col min="6915" max="6915" width="20" style="8" customWidth="1"/>
    <col min="6916" max="7162" width="9.140625" style="8" customWidth="1"/>
    <col min="7163" max="7163" width="14.42578125" style="8" customWidth="1"/>
    <col min="7164" max="7164" width="61.42578125" style="8" customWidth="1"/>
    <col min="7165" max="7165" width="18.42578125" style="8" customWidth="1"/>
    <col min="7166" max="7166" width="28.42578125" style="8"/>
    <col min="7167" max="7167" width="7.5703125" style="8" customWidth="1"/>
    <col min="7168" max="7168" width="82.28515625" style="8" customWidth="1"/>
    <col min="7169" max="7169" width="24.42578125" style="8" customWidth="1"/>
    <col min="7170" max="7170" width="24.140625" style="8" customWidth="1"/>
    <col min="7171" max="7171" width="20" style="8" customWidth="1"/>
    <col min="7172" max="7418" width="9.140625" style="8" customWidth="1"/>
    <col min="7419" max="7419" width="14.42578125" style="8" customWidth="1"/>
    <col min="7420" max="7420" width="61.42578125" style="8" customWidth="1"/>
    <col min="7421" max="7421" width="18.42578125" style="8" customWidth="1"/>
    <col min="7422" max="7422" width="28.42578125" style="8"/>
    <col min="7423" max="7423" width="7.5703125" style="8" customWidth="1"/>
    <col min="7424" max="7424" width="82.28515625" style="8" customWidth="1"/>
    <col min="7425" max="7425" width="24.42578125" style="8" customWidth="1"/>
    <col min="7426" max="7426" width="24.140625" style="8" customWidth="1"/>
    <col min="7427" max="7427" width="20" style="8" customWidth="1"/>
    <col min="7428" max="7674" width="9.140625" style="8" customWidth="1"/>
    <col min="7675" max="7675" width="14.42578125" style="8" customWidth="1"/>
    <col min="7676" max="7676" width="61.42578125" style="8" customWidth="1"/>
    <col min="7677" max="7677" width="18.42578125" style="8" customWidth="1"/>
    <col min="7678" max="7678" width="28.42578125" style="8"/>
    <col min="7679" max="7679" width="7.5703125" style="8" customWidth="1"/>
    <col min="7680" max="7680" width="82.28515625" style="8" customWidth="1"/>
    <col min="7681" max="7681" width="24.42578125" style="8" customWidth="1"/>
    <col min="7682" max="7682" width="24.140625" style="8" customWidth="1"/>
    <col min="7683" max="7683" width="20" style="8" customWidth="1"/>
    <col min="7684" max="7930" width="9.140625" style="8" customWidth="1"/>
    <col min="7931" max="7931" width="14.42578125" style="8" customWidth="1"/>
    <col min="7932" max="7932" width="61.42578125" style="8" customWidth="1"/>
    <col min="7933" max="7933" width="18.42578125" style="8" customWidth="1"/>
    <col min="7934" max="7934" width="28.42578125" style="8"/>
    <col min="7935" max="7935" width="7.5703125" style="8" customWidth="1"/>
    <col min="7936" max="7936" width="82.28515625" style="8" customWidth="1"/>
    <col min="7937" max="7937" width="24.42578125" style="8" customWidth="1"/>
    <col min="7938" max="7938" width="24.140625" style="8" customWidth="1"/>
    <col min="7939" max="7939" width="20" style="8" customWidth="1"/>
    <col min="7940" max="8186" width="9.140625" style="8" customWidth="1"/>
    <col min="8187" max="8187" width="14.42578125" style="8" customWidth="1"/>
    <col min="8188" max="8188" width="61.42578125" style="8" customWidth="1"/>
    <col min="8189" max="8189" width="18.42578125" style="8" customWidth="1"/>
    <col min="8190" max="8190" width="28.42578125" style="8"/>
    <col min="8191" max="8191" width="7.5703125" style="8" customWidth="1"/>
    <col min="8192" max="8192" width="82.28515625" style="8" customWidth="1"/>
    <col min="8193" max="8193" width="24.42578125" style="8" customWidth="1"/>
    <col min="8194" max="8194" width="24.140625" style="8" customWidth="1"/>
    <col min="8195" max="8195" width="20" style="8" customWidth="1"/>
    <col min="8196" max="8442" width="9.140625" style="8" customWidth="1"/>
    <col min="8443" max="8443" width="14.42578125" style="8" customWidth="1"/>
    <col min="8444" max="8444" width="61.42578125" style="8" customWidth="1"/>
    <col min="8445" max="8445" width="18.42578125" style="8" customWidth="1"/>
    <col min="8446" max="8446" width="28.42578125" style="8"/>
    <col min="8447" max="8447" width="7.5703125" style="8" customWidth="1"/>
    <col min="8448" max="8448" width="82.28515625" style="8" customWidth="1"/>
    <col min="8449" max="8449" width="24.42578125" style="8" customWidth="1"/>
    <col min="8450" max="8450" width="24.140625" style="8" customWidth="1"/>
    <col min="8451" max="8451" width="20" style="8" customWidth="1"/>
    <col min="8452" max="8698" width="9.140625" style="8" customWidth="1"/>
    <col min="8699" max="8699" width="14.42578125" style="8" customWidth="1"/>
    <col min="8700" max="8700" width="61.42578125" style="8" customWidth="1"/>
    <col min="8701" max="8701" width="18.42578125" style="8" customWidth="1"/>
    <col min="8702" max="8702" width="28.42578125" style="8"/>
    <col min="8703" max="8703" width="7.5703125" style="8" customWidth="1"/>
    <col min="8704" max="8704" width="82.28515625" style="8" customWidth="1"/>
    <col min="8705" max="8705" width="24.42578125" style="8" customWidth="1"/>
    <col min="8706" max="8706" width="24.140625" style="8" customWidth="1"/>
    <col min="8707" max="8707" width="20" style="8" customWidth="1"/>
    <col min="8708" max="8954" width="9.140625" style="8" customWidth="1"/>
    <col min="8955" max="8955" width="14.42578125" style="8" customWidth="1"/>
    <col min="8956" max="8956" width="61.42578125" style="8" customWidth="1"/>
    <col min="8957" max="8957" width="18.42578125" style="8" customWidth="1"/>
    <col min="8958" max="8958" width="28.42578125" style="8"/>
    <col min="8959" max="8959" width="7.5703125" style="8" customWidth="1"/>
    <col min="8960" max="8960" width="82.28515625" style="8" customWidth="1"/>
    <col min="8961" max="8961" width="24.42578125" style="8" customWidth="1"/>
    <col min="8962" max="8962" width="24.140625" style="8" customWidth="1"/>
    <col min="8963" max="8963" width="20" style="8" customWidth="1"/>
    <col min="8964" max="9210" width="9.140625" style="8" customWidth="1"/>
    <col min="9211" max="9211" width="14.42578125" style="8" customWidth="1"/>
    <col min="9212" max="9212" width="61.42578125" style="8" customWidth="1"/>
    <col min="9213" max="9213" width="18.42578125" style="8" customWidth="1"/>
    <col min="9214" max="9214" width="28.42578125" style="8"/>
    <col min="9215" max="9215" width="7.5703125" style="8" customWidth="1"/>
    <col min="9216" max="9216" width="82.28515625" style="8" customWidth="1"/>
    <col min="9217" max="9217" width="24.42578125" style="8" customWidth="1"/>
    <col min="9218" max="9218" width="24.140625" style="8" customWidth="1"/>
    <col min="9219" max="9219" width="20" style="8" customWidth="1"/>
    <col min="9220" max="9466" width="9.140625" style="8" customWidth="1"/>
    <col min="9467" max="9467" width="14.42578125" style="8" customWidth="1"/>
    <col min="9468" max="9468" width="61.42578125" style="8" customWidth="1"/>
    <col min="9469" max="9469" width="18.42578125" style="8" customWidth="1"/>
    <col min="9470" max="9470" width="28.42578125" style="8"/>
    <col min="9471" max="9471" width="7.5703125" style="8" customWidth="1"/>
    <col min="9472" max="9472" width="82.28515625" style="8" customWidth="1"/>
    <col min="9473" max="9473" width="24.42578125" style="8" customWidth="1"/>
    <col min="9474" max="9474" width="24.140625" style="8" customWidth="1"/>
    <col min="9475" max="9475" width="20" style="8" customWidth="1"/>
    <col min="9476" max="9722" width="9.140625" style="8" customWidth="1"/>
    <col min="9723" max="9723" width="14.42578125" style="8" customWidth="1"/>
    <col min="9724" max="9724" width="61.42578125" style="8" customWidth="1"/>
    <col min="9725" max="9725" width="18.42578125" style="8" customWidth="1"/>
    <col min="9726" max="9726" width="28.42578125" style="8"/>
    <col min="9727" max="9727" width="7.5703125" style="8" customWidth="1"/>
    <col min="9728" max="9728" width="82.28515625" style="8" customWidth="1"/>
    <col min="9729" max="9729" width="24.42578125" style="8" customWidth="1"/>
    <col min="9730" max="9730" width="24.140625" style="8" customWidth="1"/>
    <col min="9731" max="9731" width="20" style="8" customWidth="1"/>
    <col min="9732" max="9978" width="9.140625" style="8" customWidth="1"/>
    <col min="9979" max="9979" width="14.42578125" style="8" customWidth="1"/>
    <col min="9980" max="9980" width="61.42578125" style="8" customWidth="1"/>
    <col min="9981" max="9981" width="18.42578125" style="8" customWidth="1"/>
    <col min="9982" max="9982" width="28.42578125" style="8"/>
    <col min="9983" max="9983" width="7.5703125" style="8" customWidth="1"/>
    <col min="9984" max="9984" width="82.28515625" style="8" customWidth="1"/>
    <col min="9985" max="9985" width="24.42578125" style="8" customWidth="1"/>
    <col min="9986" max="9986" width="24.140625" style="8" customWidth="1"/>
    <col min="9987" max="9987" width="20" style="8" customWidth="1"/>
    <col min="9988" max="10234" width="9.140625" style="8" customWidth="1"/>
    <col min="10235" max="10235" width="14.42578125" style="8" customWidth="1"/>
    <col min="10236" max="10236" width="61.42578125" style="8" customWidth="1"/>
    <col min="10237" max="10237" width="18.42578125" style="8" customWidth="1"/>
    <col min="10238" max="10238" width="28.42578125" style="8"/>
    <col min="10239" max="10239" width="7.5703125" style="8" customWidth="1"/>
    <col min="10240" max="10240" width="82.28515625" style="8" customWidth="1"/>
    <col min="10241" max="10241" width="24.42578125" style="8" customWidth="1"/>
    <col min="10242" max="10242" width="24.140625" style="8" customWidth="1"/>
    <col min="10243" max="10243" width="20" style="8" customWidth="1"/>
    <col min="10244" max="10490" width="9.140625" style="8" customWidth="1"/>
    <col min="10491" max="10491" width="14.42578125" style="8" customWidth="1"/>
    <col min="10492" max="10492" width="61.42578125" style="8" customWidth="1"/>
    <col min="10493" max="10493" width="18.42578125" style="8" customWidth="1"/>
    <col min="10494" max="10494" width="28.42578125" style="8"/>
    <col min="10495" max="10495" width="7.5703125" style="8" customWidth="1"/>
    <col min="10496" max="10496" width="82.28515625" style="8" customWidth="1"/>
    <col min="10497" max="10497" width="24.42578125" style="8" customWidth="1"/>
    <col min="10498" max="10498" width="24.140625" style="8" customWidth="1"/>
    <col min="10499" max="10499" width="20" style="8" customWidth="1"/>
    <col min="10500" max="10746" width="9.140625" style="8" customWidth="1"/>
    <col min="10747" max="10747" width="14.42578125" style="8" customWidth="1"/>
    <col min="10748" max="10748" width="61.42578125" style="8" customWidth="1"/>
    <col min="10749" max="10749" width="18.42578125" style="8" customWidth="1"/>
    <col min="10750" max="10750" width="28.42578125" style="8"/>
    <col min="10751" max="10751" width="7.5703125" style="8" customWidth="1"/>
    <col min="10752" max="10752" width="82.28515625" style="8" customWidth="1"/>
    <col min="10753" max="10753" width="24.42578125" style="8" customWidth="1"/>
    <col min="10754" max="10754" width="24.140625" style="8" customWidth="1"/>
    <col min="10755" max="10755" width="20" style="8" customWidth="1"/>
    <col min="10756" max="11002" width="9.140625" style="8" customWidth="1"/>
    <col min="11003" max="11003" width="14.42578125" style="8" customWidth="1"/>
    <col min="11004" max="11004" width="61.42578125" style="8" customWidth="1"/>
    <col min="11005" max="11005" width="18.42578125" style="8" customWidth="1"/>
    <col min="11006" max="11006" width="28.42578125" style="8"/>
    <col min="11007" max="11007" width="7.5703125" style="8" customWidth="1"/>
    <col min="11008" max="11008" width="82.28515625" style="8" customWidth="1"/>
    <col min="11009" max="11009" width="24.42578125" style="8" customWidth="1"/>
    <col min="11010" max="11010" width="24.140625" style="8" customWidth="1"/>
    <col min="11011" max="11011" width="20" style="8" customWidth="1"/>
    <col min="11012" max="11258" width="9.140625" style="8" customWidth="1"/>
    <col min="11259" max="11259" width="14.42578125" style="8" customWidth="1"/>
    <col min="11260" max="11260" width="61.42578125" style="8" customWidth="1"/>
    <col min="11261" max="11261" width="18.42578125" style="8" customWidth="1"/>
    <col min="11262" max="11262" width="28.42578125" style="8"/>
    <col min="11263" max="11263" width="7.5703125" style="8" customWidth="1"/>
    <col min="11264" max="11264" width="82.28515625" style="8" customWidth="1"/>
    <col min="11265" max="11265" width="24.42578125" style="8" customWidth="1"/>
    <col min="11266" max="11266" width="24.140625" style="8" customWidth="1"/>
    <col min="11267" max="11267" width="20" style="8" customWidth="1"/>
    <col min="11268" max="11514" width="9.140625" style="8" customWidth="1"/>
    <col min="11515" max="11515" width="14.42578125" style="8" customWidth="1"/>
    <col min="11516" max="11516" width="61.42578125" style="8" customWidth="1"/>
    <col min="11517" max="11517" width="18.42578125" style="8" customWidth="1"/>
    <col min="11518" max="11518" width="28.42578125" style="8"/>
    <col min="11519" max="11519" width="7.5703125" style="8" customWidth="1"/>
    <col min="11520" max="11520" width="82.28515625" style="8" customWidth="1"/>
    <col min="11521" max="11521" width="24.42578125" style="8" customWidth="1"/>
    <col min="11522" max="11522" width="24.140625" style="8" customWidth="1"/>
    <col min="11523" max="11523" width="20" style="8" customWidth="1"/>
    <col min="11524" max="11770" width="9.140625" style="8" customWidth="1"/>
    <col min="11771" max="11771" width="14.42578125" style="8" customWidth="1"/>
    <col min="11772" max="11772" width="61.42578125" style="8" customWidth="1"/>
    <col min="11773" max="11773" width="18.42578125" style="8" customWidth="1"/>
    <col min="11774" max="11774" width="28.42578125" style="8"/>
    <col min="11775" max="11775" width="7.5703125" style="8" customWidth="1"/>
    <col min="11776" max="11776" width="82.28515625" style="8" customWidth="1"/>
    <col min="11777" max="11777" width="24.42578125" style="8" customWidth="1"/>
    <col min="11778" max="11778" width="24.140625" style="8" customWidth="1"/>
    <col min="11779" max="11779" width="20" style="8" customWidth="1"/>
    <col min="11780" max="12026" width="9.140625" style="8" customWidth="1"/>
    <col min="12027" max="12027" width="14.42578125" style="8" customWidth="1"/>
    <col min="12028" max="12028" width="61.42578125" style="8" customWidth="1"/>
    <col min="12029" max="12029" width="18.42578125" style="8" customWidth="1"/>
    <col min="12030" max="12030" width="28.42578125" style="8"/>
    <col min="12031" max="12031" width="7.5703125" style="8" customWidth="1"/>
    <col min="12032" max="12032" width="82.28515625" style="8" customWidth="1"/>
    <col min="12033" max="12033" width="24.42578125" style="8" customWidth="1"/>
    <col min="12034" max="12034" width="24.140625" style="8" customWidth="1"/>
    <col min="12035" max="12035" width="20" style="8" customWidth="1"/>
    <col min="12036" max="12282" width="9.140625" style="8" customWidth="1"/>
    <col min="12283" max="12283" width="14.42578125" style="8" customWidth="1"/>
    <col min="12284" max="12284" width="61.42578125" style="8" customWidth="1"/>
    <col min="12285" max="12285" width="18.42578125" style="8" customWidth="1"/>
    <col min="12286" max="12286" width="28.42578125" style="8"/>
    <col min="12287" max="12287" width="7.5703125" style="8" customWidth="1"/>
    <col min="12288" max="12288" width="82.28515625" style="8" customWidth="1"/>
    <col min="12289" max="12289" width="24.42578125" style="8" customWidth="1"/>
    <col min="12290" max="12290" width="24.140625" style="8" customWidth="1"/>
    <col min="12291" max="12291" width="20" style="8" customWidth="1"/>
    <col min="12292" max="12538" width="9.140625" style="8" customWidth="1"/>
    <col min="12539" max="12539" width="14.42578125" style="8" customWidth="1"/>
    <col min="12540" max="12540" width="61.42578125" style="8" customWidth="1"/>
    <col min="12541" max="12541" width="18.42578125" style="8" customWidth="1"/>
    <col min="12542" max="12542" width="28.42578125" style="8"/>
    <col min="12543" max="12543" width="7.5703125" style="8" customWidth="1"/>
    <col min="12544" max="12544" width="82.28515625" style="8" customWidth="1"/>
    <col min="12545" max="12545" width="24.42578125" style="8" customWidth="1"/>
    <col min="12546" max="12546" width="24.140625" style="8" customWidth="1"/>
    <col min="12547" max="12547" width="20" style="8" customWidth="1"/>
    <col min="12548" max="12794" width="9.140625" style="8" customWidth="1"/>
    <col min="12795" max="12795" width="14.42578125" style="8" customWidth="1"/>
    <col min="12796" max="12796" width="61.42578125" style="8" customWidth="1"/>
    <col min="12797" max="12797" width="18.42578125" style="8" customWidth="1"/>
    <col min="12798" max="12798" width="28.42578125" style="8"/>
    <col min="12799" max="12799" width="7.5703125" style="8" customWidth="1"/>
    <col min="12800" max="12800" width="82.28515625" style="8" customWidth="1"/>
    <col min="12801" max="12801" width="24.42578125" style="8" customWidth="1"/>
    <col min="12802" max="12802" width="24.140625" style="8" customWidth="1"/>
    <col min="12803" max="12803" width="20" style="8" customWidth="1"/>
    <col min="12804" max="13050" width="9.140625" style="8" customWidth="1"/>
    <col min="13051" max="13051" width="14.42578125" style="8" customWidth="1"/>
    <col min="13052" max="13052" width="61.42578125" style="8" customWidth="1"/>
    <col min="13053" max="13053" width="18.42578125" style="8" customWidth="1"/>
    <col min="13054" max="13054" width="28.42578125" style="8"/>
    <col min="13055" max="13055" width="7.5703125" style="8" customWidth="1"/>
    <col min="13056" max="13056" width="82.28515625" style="8" customWidth="1"/>
    <col min="13057" max="13057" width="24.42578125" style="8" customWidth="1"/>
    <col min="13058" max="13058" width="24.140625" style="8" customWidth="1"/>
    <col min="13059" max="13059" width="20" style="8" customWidth="1"/>
    <col min="13060" max="13306" width="9.140625" style="8" customWidth="1"/>
    <col min="13307" max="13307" width="14.42578125" style="8" customWidth="1"/>
    <col min="13308" max="13308" width="61.42578125" style="8" customWidth="1"/>
    <col min="13309" max="13309" width="18.42578125" style="8" customWidth="1"/>
    <col min="13310" max="13310" width="28.42578125" style="8"/>
    <col min="13311" max="13311" width="7.5703125" style="8" customWidth="1"/>
    <col min="13312" max="13312" width="82.28515625" style="8" customWidth="1"/>
    <col min="13313" max="13313" width="24.42578125" style="8" customWidth="1"/>
    <col min="13314" max="13314" width="24.140625" style="8" customWidth="1"/>
    <col min="13315" max="13315" width="20" style="8" customWidth="1"/>
    <col min="13316" max="13562" width="9.140625" style="8" customWidth="1"/>
    <col min="13563" max="13563" width="14.42578125" style="8" customWidth="1"/>
    <col min="13564" max="13564" width="61.42578125" style="8" customWidth="1"/>
    <col min="13565" max="13565" width="18.42578125" style="8" customWidth="1"/>
    <col min="13566" max="13566" width="28.42578125" style="8"/>
    <col min="13567" max="13567" width="7.5703125" style="8" customWidth="1"/>
    <col min="13568" max="13568" width="82.28515625" style="8" customWidth="1"/>
    <col min="13569" max="13569" width="24.42578125" style="8" customWidth="1"/>
    <col min="13570" max="13570" width="24.140625" style="8" customWidth="1"/>
    <col min="13571" max="13571" width="20" style="8" customWidth="1"/>
    <col min="13572" max="13818" width="9.140625" style="8" customWidth="1"/>
    <col min="13819" max="13819" width="14.42578125" style="8" customWidth="1"/>
    <col min="13820" max="13820" width="61.42578125" style="8" customWidth="1"/>
    <col min="13821" max="13821" width="18.42578125" style="8" customWidth="1"/>
    <col min="13822" max="13822" width="28.42578125" style="8"/>
    <col min="13823" max="13823" width="7.5703125" style="8" customWidth="1"/>
    <col min="13824" max="13824" width="82.28515625" style="8" customWidth="1"/>
    <col min="13825" max="13825" width="24.42578125" style="8" customWidth="1"/>
    <col min="13826" max="13826" width="24.140625" style="8" customWidth="1"/>
    <col min="13827" max="13827" width="20" style="8" customWidth="1"/>
    <col min="13828" max="14074" width="9.140625" style="8" customWidth="1"/>
    <col min="14075" max="14075" width="14.42578125" style="8" customWidth="1"/>
    <col min="14076" max="14076" width="61.42578125" style="8" customWidth="1"/>
    <col min="14077" max="14077" width="18.42578125" style="8" customWidth="1"/>
    <col min="14078" max="14078" width="28.42578125" style="8"/>
    <col min="14079" max="14079" width="7.5703125" style="8" customWidth="1"/>
    <col min="14080" max="14080" width="82.28515625" style="8" customWidth="1"/>
    <col min="14081" max="14081" width="24.42578125" style="8" customWidth="1"/>
    <col min="14082" max="14082" width="24.140625" style="8" customWidth="1"/>
    <col min="14083" max="14083" width="20" style="8" customWidth="1"/>
    <col min="14084" max="14330" width="9.140625" style="8" customWidth="1"/>
    <col min="14331" max="14331" width="14.42578125" style="8" customWidth="1"/>
    <col min="14332" max="14332" width="61.42578125" style="8" customWidth="1"/>
    <col min="14333" max="14333" width="18.42578125" style="8" customWidth="1"/>
    <col min="14334" max="14334" width="28.42578125" style="8"/>
    <col min="14335" max="14335" width="7.5703125" style="8" customWidth="1"/>
    <col min="14336" max="14336" width="82.28515625" style="8" customWidth="1"/>
    <col min="14337" max="14337" width="24.42578125" style="8" customWidth="1"/>
    <col min="14338" max="14338" width="24.140625" style="8" customWidth="1"/>
    <col min="14339" max="14339" width="20" style="8" customWidth="1"/>
    <col min="14340" max="14586" width="9.140625" style="8" customWidth="1"/>
    <col min="14587" max="14587" width="14.42578125" style="8" customWidth="1"/>
    <col min="14588" max="14588" width="61.42578125" style="8" customWidth="1"/>
    <col min="14589" max="14589" width="18.42578125" style="8" customWidth="1"/>
    <col min="14590" max="14590" width="28.42578125" style="8"/>
    <col min="14591" max="14591" width="7.5703125" style="8" customWidth="1"/>
    <col min="14592" max="14592" width="82.28515625" style="8" customWidth="1"/>
    <col min="14593" max="14593" width="24.42578125" style="8" customWidth="1"/>
    <col min="14594" max="14594" width="24.140625" style="8" customWidth="1"/>
    <col min="14595" max="14595" width="20" style="8" customWidth="1"/>
    <col min="14596" max="14842" width="9.140625" style="8" customWidth="1"/>
    <col min="14843" max="14843" width="14.42578125" style="8" customWidth="1"/>
    <col min="14844" max="14844" width="61.42578125" style="8" customWidth="1"/>
    <col min="14845" max="14845" width="18.42578125" style="8" customWidth="1"/>
    <col min="14846" max="14846" width="28.42578125" style="8"/>
    <col min="14847" max="14847" width="7.5703125" style="8" customWidth="1"/>
    <col min="14848" max="14848" width="82.28515625" style="8" customWidth="1"/>
    <col min="14849" max="14849" width="24.42578125" style="8" customWidth="1"/>
    <col min="14850" max="14850" width="24.140625" style="8" customWidth="1"/>
    <col min="14851" max="14851" width="20" style="8" customWidth="1"/>
    <col min="14852" max="15098" width="9.140625" style="8" customWidth="1"/>
    <col min="15099" max="15099" width="14.42578125" style="8" customWidth="1"/>
    <col min="15100" max="15100" width="61.42578125" style="8" customWidth="1"/>
    <col min="15101" max="15101" width="18.42578125" style="8" customWidth="1"/>
    <col min="15102" max="15102" width="28.42578125" style="8"/>
    <col min="15103" max="15103" width="7.5703125" style="8" customWidth="1"/>
    <col min="15104" max="15104" width="82.28515625" style="8" customWidth="1"/>
    <col min="15105" max="15105" width="24.42578125" style="8" customWidth="1"/>
    <col min="15106" max="15106" width="24.140625" style="8" customWidth="1"/>
    <col min="15107" max="15107" width="20" style="8" customWidth="1"/>
    <col min="15108" max="15354" width="9.140625" style="8" customWidth="1"/>
    <col min="15355" max="15355" width="14.42578125" style="8" customWidth="1"/>
    <col min="15356" max="15356" width="61.42578125" style="8" customWidth="1"/>
    <col min="15357" max="15357" width="18.42578125" style="8" customWidth="1"/>
    <col min="15358" max="15358" width="28.42578125" style="8"/>
    <col min="15359" max="15359" width="7.5703125" style="8" customWidth="1"/>
    <col min="15360" max="15360" width="82.28515625" style="8" customWidth="1"/>
    <col min="15361" max="15361" width="24.42578125" style="8" customWidth="1"/>
    <col min="15362" max="15362" width="24.140625" style="8" customWidth="1"/>
    <col min="15363" max="15363" width="20" style="8" customWidth="1"/>
    <col min="15364" max="15610" width="9.140625" style="8" customWidth="1"/>
    <col min="15611" max="15611" width="14.42578125" style="8" customWidth="1"/>
    <col min="15612" max="15612" width="61.42578125" style="8" customWidth="1"/>
    <col min="15613" max="15613" width="18.42578125" style="8" customWidth="1"/>
    <col min="15614" max="15614" width="28.42578125" style="8"/>
    <col min="15615" max="15615" width="7.5703125" style="8" customWidth="1"/>
    <col min="15616" max="15616" width="82.28515625" style="8" customWidth="1"/>
    <col min="15617" max="15617" width="24.42578125" style="8" customWidth="1"/>
    <col min="15618" max="15618" width="24.140625" style="8" customWidth="1"/>
    <col min="15619" max="15619" width="20" style="8" customWidth="1"/>
    <col min="15620" max="15866" width="9.140625" style="8" customWidth="1"/>
    <col min="15867" max="15867" width="14.42578125" style="8" customWidth="1"/>
    <col min="15868" max="15868" width="61.42578125" style="8" customWidth="1"/>
    <col min="15869" max="15869" width="18.42578125" style="8" customWidth="1"/>
    <col min="15870" max="15870" width="28.42578125" style="8"/>
    <col min="15871" max="15871" width="7.5703125" style="8" customWidth="1"/>
    <col min="15872" max="15872" width="82.28515625" style="8" customWidth="1"/>
    <col min="15873" max="15873" width="24.42578125" style="8" customWidth="1"/>
    <col min="15874" max="15874" width="24.140625" style="8" customWidth="1"/>
    <col min="15875" max="15875" width="20" style="8" customWidth="1"/>
    <col min="15876" max="16122" width="9.140625" style="8" customWidth="1"/>
    <col min="16123" max="16123" width="14.42578125" style="8" customWidth="1"/>
    <col min="16124" max="16124" width="61.42578125" style="8" customWidth="1"/>
    <col min="16125" max="16125" width="18.42578125" style="8" customWidth="1"/>
    <col min="16126" max="16126" width="28.42578125" style="8"/>
    <col min="16127" max="16127" width="7.5703125" style="8" customWidth="1"/>
    <col min="16128" max="16128" width="82.28515625" style="8" customWidth="1"/>
    <col min="16129" max="16129" width="24.42578125" style="8" customWidth="1"/>
    <col min="16130" max="16130" width="24.140625" style="8" customWidth="1"/>
    <col min="16131" max="16131" width="20" style="8" customWidth="1"/>
    <col min="16132" max="16378" width="9.140625" style="8" customWidth="1"/>
    <col min="16379" max="16379" width="14.42578125" style="8" customWidth="1"/>
    <col min="16380" max="16380" width="61.42578125" style="8" customWidth="1"/>
    <col min="16381" max="16381" width="18.42578125" style="8" customWidth="1"/>
    <col min="16382" max="16384" width="28.42578125" style="8"/>
  </cols>
  <sheetData>
    <row r="1" spans="1:254" s="9" customFormat="1" ht="83.25" customHeight="1">
      <c r="A1" s="7"/>
      <c r="B1" s="190"/>
      <c r="C1" s="190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</row>
    <row r="2" spans="1:254" s="9" customFormat="1" ht="15.75">
      <c r="A2" s="7"/>
      <c r="B2" s="10"/>
      <c r="C2" s="11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</row>
    <row r="3" spans="1:254" s="9" customFormat="1" ht="15.75">
      <c r="A3" s="7"/>
      <c r="B3" s="10"/>
      <c r="C3" s="11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</row>
    <row r="4" spans="1:254" s="9" customFormat="1" ht="15.75">
      <c r="A4" s="7"/>
      <c r="B4" s="10"/>
      <c r="C4" s="11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</row>
    <row r="5" spans="1:254" s="9" customFormat="1" ht="153.75" customHeight="1">
      <c r="A5" s="191" t="s">
        <v>129</v>
      </c>
      <c r="B5" s="191"/>
      <c r="C5" s="191"/>
      <c r="D5" s="12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</row>
    <row r="6" spans="1:254" s="9" customFormat="1" ht="51" customHeight="1">
      <c r="A6" s="13"/>
      <c r="B6" s="14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</row>
    <row r="7" spans="1:254" s="19" customFormat="1" ht="39.950000000000003" customHeight="1">
      <c r="A7" s="15" t="s">
        <v>0</v>
      </c>
      <c r="B7" s="16" t="s">
        <v>1</v>
      </c>
      <c r="C7" s="17" t="s">
        <v>46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</row>
    <row r="8" spans="1:254" ht="84.75" customHeight="1">
      <c r="A8" s="20" t="s">
        <v>2</v>
      </c>
      <c r="B8" s="21" t="s">
        <v>128</v>
      </c>
      <c r="C8" s="22">
        <v>2120.4</v>
      </c>
    </row>
    <row r="9" spans="1:254" ht="84.75" customHeight="1">
      <c r="A9" s="152" t="s">
        <v>29</v>
      </c>
      <c r="B9" s="21" t="s">
        <v>145</v>
      </c>
      <c r="C9" s="22">
        <v>1111.3699999999999</v>
      </c>
    </row>
    <row r="10" spans="1:254" ht="60.75" customHeight="1">
      <c r="A10" s="20">
        <v>99</v>
      </c>
      <c r="B10" s="21" t="s">
        <v>144</v>
      </c>
      <c r="C10" s="22">
        <v>477.2</v>
      </c>
    </row>
    <row r="11" spans="1:254" ht="18.75">
      <c r="A11" s="23"/>
      <c r="B11" s="23" t="s">
        <v>3</v>
      </c>
      <c r="C11" s="24">
        <f>C8+C9+C10</f>
        <v>3708.97</v>
      </c>
    </row>
    <row r="12" spans="1:254" ht="18">
      <c r="A12" s="19"/>
      <c r="B12" s="25"/>
      <c r="C12" s="74" t="e">
        <f>#REF!</f>
        <v>#REF!</v>
      </c>
    </row>
    <row r="13" spans="1:254" ht="18">
      <c r="A13" s="19"/>
      <c r="B13" s="25"/>
      <c r="C13" s="75" t="e">
        <f>C12-C11</f>
        <v>#REF!</v>
      </c>
    </row>
    <row r="14" spans="1:254">
      <c r="C14" s="76"/>
    </row>
  </sheetData>
  <mergeCells count="2">
    <mergeCell ref="B1:C1"/>
    <mergeCell ref="A5:C5"/>
  </mergeCells>
  <pageMargins left="0.94" right="0.24" top="0.52" bottom="0.78740157480314965" header="0" footer="0"/>
  <pageSetup paperSize="9" scale="57" firstPageNumber="164" orientation="portrait" useFirstPageNumber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8"/>
  <sheetViews>
    <sheetView view="pageBreakPreview" zoomScaleNormal="90" zoomScaleSheetLayoutView="100" workbookViewId="0">
      <selection activeCell="C12" sqref="C12"/>
    </sheetView>
  </sheetViews>
  <sheetFormatPr defaultRowHeight="12.75"/>
  <cols>
    <col min="1" max="1" width="89" style="28" customWidth="1"/>
    <col min="2" max="2" width="13.5703125" style="29" customWidth="1"/>
    <col min="3" max="3" width="13.5703125" style="64" customWidth="1"/>
    <col min="4" max="4" width="17.28515625" style="1" customWidth="1"/>
    <col min="5" max="5" width="11.42578125" style="4" bestFit="1" customWidth="1"/>
    <col min="6" max="256" width="9.140625" style="4"/>
    <col min="257" max="257" width="89" style="4" customWidth="1"/>
    <col min="258" max="258" width="13.5703125" style="4" customWidth="1"/>
    <col min="259" max="259" width="17.28515625" style="4" customWidth="1"/>
    <col min="260" max="512" width="9.140625" style="4"/>
    <col min="513" max="513" width="89" style="4" customWidth="1"/>
    <col min="514" max="514" width="13.5703125" style="4" customWidth="1"/>
    <col min="515" max="515" width="17.28515625" style="4" customWidth="1"/>
    <col min="516" max="768" width="9.140625" style="4"/>
    <col min="769" max="769" width="89" style="4" customWidth="1"/>
    <col min="770" max="770" width="13.5703125" style="4" customWidth="1"/>
    <col min="771" max="771" width="17.28515625" style="4" customWidth="1"/>
    <col min="772" max="1024" width="9.140625" style="4"/>
    <col min="1025" max="1025" width="89" style="4" customWidth="1"/>
    <col min="1026" max="1026" width="13.5703125" style="4" customWidth="1"/>
    <col min="1027" max="1027" width="17.28515625" style="4" customWidth="1"/>
    <col min="1028" max="1280" width="9.140625" style="4"/>
    <col min="1281" max="1281" width="89" style="4" customWidth="1"/>
    <col min="1282" max="1282" width="13.5703125" style="4" customWidth="1"/>
    <col min="1283" max="1283" width="17.28515625" style="4" customWidth="1"/>
    <col min="1284" max="1536" width="9.140625" style="4"/>
    <col min="1537" max="1537" width="89" style="4" customWidth="1"/>
    <col min="1538" max="1538" width="13.5703125" style="4" customWidth="1"/>
    <col min="1539" max="1539" width="17.28515625" style="4" customWidth="1"/>
    <col min="1540" max="1792" width="9.140625" style="4"/>
    <col min="1793" max="1793" width="89" style="4" customWidth="1"/>
    <col min="1794" max="1794" width="13.5703125" style="4" customWidth="1"/>
    <col min="1795" max="1795" width="17.28515625" style="4" customWidth="1"/>
    <col min="1796" max="2048" width="9.140625" style="4"/>
    <col min="2049" max="2049" width="89" style="4" customWidth="1"/>
    <col min="2050" max="2050" width="13.5703125" style="4" customWidth="1"/>
    <col min="2051" max="2051" width="17.28515625" style="4" customWidth="1"/>
    <col min="2052" max="2304" width="9.140625" style="4"/>
    <col min="2305" max="2305" width="89" style="4" customWidth="1"/>
    <col min="2306" max="2306" width="13.5703125" style="4" customWidth="1"/>
    <col min="2307" max="2307" width="17.28515625" style="4" customWidth="1"/>
    <col min="2308" max="2560" width="9.140625" style="4"/>
    <col min="2561" max="2561" width="89" style="4" customWidth="1"/>
    <col min="2562" max="2562" width="13.5703125" style="4" customWidth="1"/>
    <col min="2563" max="2563" width="17.28515625" style="4" customWidth="1"/>
    <col min="2564" max="2816" width="9.140625" style="4"/>
    <col min="2817" max="2817" width="89" style="4" customWidth="1"/>
    <col min="2818" max="2818" width="13.5703125" style="4" customWidth="1"/>
    <col min="2819" max="2819" width="17.28515625" style="4" customWidth="1"/>
    <col min="2820" max="3072" width="9.140625" style="4"/>
    <col min="3073" max="3073" width="89" style="4" customWidth="1"/>
    <col min="3074" max="3074" width="13.5703125" style="4" customWidth="1"/>
    <col min="3075" max="3075" width="17.28515625" style="4" customWidth="1"/>
    <col min="3076" max="3328" width="9.140625" style="4"/>
    <col min="3329" max="3329" width="89" style="4" customWidth="1"/>
    <col min="3330" max="3330" width="13.5703125" style="4" customWidth="1"/>
    <col min="3331" max="3331" width="17.28515625" style="4" customWidth="1"/>
    <col min="3332" max="3584" width="9.140625" style="4"/>
    <col min="3585" max="3585" width="89" style="4" customWidth="1"/>
    <col min="3586" max="3586" width="13.5703125" style="4" customWidth="1"/>
    <col min="3587" max="3587" width="17.28515625" style="4" customWidth="1"/>
    <col min="3588" max="3840" width="9.140625" style="4"/>
    <col min="3841" max="3841" width="89" style="4" customWidth="1"/>
    <col min="3842" max="3842" width="13.5703125" style="4" customWidth="1"/>
    <col min="3843" max="3843" width="17.28515625" style="4" customWidth="1"/>
    <col min="3844" max="4096" width="9.140625" style="4"/>
    <col min="4097" max="4097" width="89" style="4" customWidth="1"/>
    <col min="4098" max="4098" width="13.5703125" style="4" customWidth="1"/>
    <col min="4099" max="4099" width="17.28515625" style="4" customWidth="1"/>
    <col min="4100" max="4352" width="9.140625" style="4"/>
    <col min="4353" max="4353" width="89" style="4" customWidth="1"/>
    <col min="4354" max="4354" width="13.5703125" style="4" customWidth="1"/>
    <col min="4355" max="4355" width="17.28515625" style="4" customWidth="1"/>
    <col min="4356" max="4608" width="9.140625" style="4"/>
    <col min="4609" max="4609" width="89" style="4" customWidth="1"/>
    <col min="4610" max="4610" width="13.5703125" style="4" customWidth="1"/>
    <col min="4611" max="4611" width="17.28515625" style="4" customWidth="1"/>
    <col min="4612" max="4864" width="9.140625" style="4"/>
    <col min="4865" max="4865" width="89" style="4" customWidth="1"/>
    <col min="4866" max="4866" width="13.5703125" style="4" customWidth="1"/>
    <col min="4867" max="4867" width="17.28515625" style="4" customWidth="1"/>
    <col min="4868" max="5120" width="9.140625" style="4"/>
    <col min="5121" max="5121" width="89" style="4" customWidth="1"/>
    <col min="5122" max="5122" width="13.5703125" style="4" customWidth="1"/>
    <col min="5123" max="5123" width="17.28515625" style="4" customWidth="1"/>
    <col min="5124" max="5376" width="9.140625" style="4"/>
    <col min="5377" max="5377" width="89" style="4" customWidth="1"/>
    <col min="5378" max="5378" width="13.5703125" style="4" customWidth="1"/>
    <col min="5379" max="5379" width="17.28515625" style="4" customWidth="1"/>
    <col min="5380" max="5632" width="9.140625" style="4"/>
    <col min="5633" max="5633" width="89" style="4" customWidth="1"/>
    <col min="5634" max="5634" width="13.5703125" style="4" customWidth="1"/>
    <col min="5635" max="5635" width="17.28515625" style="4" customWidth="1"/>
    <col min="5636" max="5888" width="9.140625" style="4"/>
    <col min="5889" max="5889" width="89" style="4" customWidth="1"/>
    <col min="5890" max="5890" width="13.5703125" style="4" customWidth="1"/>
    <col min="5891" max="5891" width="17.28515625" style="4" customWidth="1"/>
    <col min="5892" max="6144" width="9.140625" style="4"/>
    <col min="6145" max="6145" width="89" style="4" customWidth="1"/>
    <col min="6146" max="6146" width="13.5703125" style="4" customWidth="1"/>
    <col min="6147" max="6147" width="17.28515625" style="4" customWidth="1"/>
    <col min="6148" max="6400" width="9.140625" style="4"/>
    <col min="6401" max="6401" width="89" style="4" customWidth="1"/>
    <col min="6402" max="6402" width="13.5703125" style="4" customWidth="1"/>
    <col min="6403" max="6403" width="17.28515625" style="4" customWidth="1"/>
    <col min="6404" max="6656" width="9.140625" style="4"/>
    <col min="6657" max="6657" width="89" style="4" customWidth="1"/>
    <col min="6658" max="6658" width="13.5703125" style="4" customWidth="1"/>
    <col min="6659" max="6659" width="17.28515625" style="4" customWidth="1"/>
    <col min="6660" max="6912" width="9.140625" style="4"/>
    <col min="6913" max="6913" width="89" style="4" customWidth="1"/>
    <col min="6914" max="6914" width="13.5703125" style="4" customWidth="1"/>
    <col min="6915" max="6915" width="17.28515625" style="4" customWidth="1"/>
    <col min="6916" max="7168" width="9.140625" style="4"/>
    <col min="7169" max="7169" width="89" style="4" customWidth="1"/>
    <col min="7170" max="7170" width="13.5703125" style="4" customWidth="1"/>
    <col min="7171" max="7171" width="17.28515625" style="4" customWidth="1"/>
    <col min="7172" max="7424" width="9.140625" style="4"/>
    <col min="7425" max="7425" width="89" style="4" customWidth="1"/>
    <col min="7426" max="7426" width="13.5703125" style="4" customWidth="1"/>
    <col min="7427" max="7427" width="17.28515625" style="4" customWidth="1"/>
    <col min="7428" max="7680" width="9.140625" style="4"/>
    <col min="7681" max="7681" width="89" style="4" customWidth="1"/>
    <col min="7682" max="7682" width="13.5703125" style="4" customWidth="1"/>
    <col min="7683" max="7683" width="17.28515625" style="4" customWidth="1"/>
    <col min="7684" max="7936" width="9.140625" style="4"/>
    <col min="7937" max="7937" width="89" style="4" customWidth="1"/>
    <col min="7938" max="7938" width="13.5703125" style="4" customWidth="1"/>
    <col min="7939" max="7939" width="17.28515625" style="4" customWidth="1"/>
    <col min="7940" max="8192" width="9.140625" style="4"/>
    <col min="8193" max="8193" width="89" style="4" customWidth="1"/>
    <col min="8194" max="8194" width="13.5703125" style="4" customWidth="1"/>
    <col min="8195" max="8195" width="17.28515625" style="4" customWidth="1"/>
    <col min="8196" max="8448" width="9.140625" style="4"/>
    <col min="8449" max="8449" width="89" style="4" customWidth="1"/>
    <col min="8450" max="8450" width="13.5703125" style="4" customWidth="1"/>
    <col min="8451" max="8451" width="17.28515625" style="4" customWidth="1"/>
    <col min="8452" max="8704" width="9.140625" style="4"/>
    <col min="8705" max="8705" width="89" style="4" customWidth="1"/>
    <col min="8706" max="8706" width="13.5703125" style="4" customWidth="1"/>
    <col min="8707" max="8707" width="17.28515625" style="4" customWidth="1"/>
    <col min="8708" max="8960" width="9.140625" style="4"/>
    <col min="8961" max="8961" width="89" style="4" customWidth="1"/>
    <col min="8962" max="8962" width="13.5703125" style="4" customWidth="1"/>
    <col min="8963" max="8963" width="17.28515625" style="4" customWidth="1"/>
    <col min="8964" max="9216" width="9.140625" style="4"/>
    <col min="9217" max="9217" width="89" style="4" customWidth="1"/>
    <col min="9218" max="9218" width="13.5703125" style="4" customWidth="1"/>
    <col min="9219" max="9219" width="17.28515625" style="4" customWidth="1"/>
    <col min="9220" max="9472" width="9.140625" style="4"/>
    <col min="9473" max="9473" width="89" style="4" customWidth="1"/>
    <col min="9474" max="9474" width="13.5703125" style="4" customWidth="1"/>
    <col min="9475" max="9475" width="17.28515625" style="4" customWidth="1"/>
    <col min="9476" max="9728" width="9.140625" style="4"/>
    <col min="9729" max="9729" width="89" style="4" customWidth="1"/>
    <col min="9730" max="9730" width="13.5703125" style="4" customWidth="1"/>
    <col min="9731" max="9731" width="17.28515625" style="4" customWidth="1"/>
    <col min="9732" max="9984" width="9.140625" style="4"/>
    <col min="9985" max="9985" width="89" style="4" customWidth="1"/>
    <col min="9986" max="9986" width="13.5703125" style="4" customWidth="1"/>
    <col min="9987" max="9987" width="17.28515625" style="4" customWidth="1"/>
    <col min="9988" max="10240" width="9.140625" style="4"/>
    <col min="10241" max="10241" width="89" style="4" customWidth="1"/>
    <col min="10242" max="10242" width="13.5703125" style="4" customWidth="1"/>
    <col min="10243" max="10243" width="17.28515625" style="4" customWidth="1"/>
    <col min="10244" max="10496" width="9.140625" style="4"/>
    <col min="10497" max="10497" width="89" style="4" customWidth="1"/>
    <col min="10498" max="10498" width="13.5703125" style="4" customWidth="1"/>
    <col min="10499" max="10499" width="17.28515625" style="4" customWidth="1"/>
    <col min="10500" max="10752" width="9.140625" style="4"/>
    <col min="10753" max="10753" width="89" style="4" customWidth="1"/>
    <col min="10754" max="10754" width="13.5703125" style="4" customWidth="1"/>
    <col min="10755" max="10755" width="17.28515625" style="4" customWidth="1"/>
    <col min="10756" max="11008" width="9.140625" style="4"/>
    <col min="11009" max="11009" width="89" style="4" customWidth="1"/>
    <col min="11010" max="11010" width="13.5703125" style="4" customWidth="1"/>
    <col min="11011" max="11011" width="17.28515625" style="4" customWidth="1"/>
    <col min="11012" max="11264" width="9.140625" style="4"/>
    <col min="11265" max="11265" width="89" style="4" customWidth="1"/>
    <col min="11266" max="11266" width="13.5703125" style="4" customWidth="1"/>
    <col min="11267" max="11267" width="17.28515625" style="4" customWidth="1"/>
    <col min="11268" max="11520" width="9.140625" style="4"/>
    <col min="11521" max="11521" width="89" style="4" customWidth="1"/>
    <col min="11522" max="11522" width="13.5703125" style="4" customWidth="1"/>
    <col min="11523" max="11523" width="17.28515625" style="4" customWidth="1"/>
    <col min="11524" max="11776" width="9.140625" style="4"/>
    <col min="11777" max="11777" width="89" style="4" customWidth="1"/>
    <col min="11778" max="11778" width="13.5703125" style="4" customWidth="1"/>
    <col min="11779" max="11779" width="17.28515625" style="4" customWidth="1"/>
    <col min="11780" max="12032" width="9.140625" style="4"/>
    <col min="12033" max="12033" width="89" style="4" customWidth="1"/>
    <col min="12034" max="12034" width="13.5703125" style="4" customWidth="1"/>
    <col min="12035" max="12035" width="17.28515625" style="4" customWidth="1"/>
    <col min="12036" max="12288" width="9.140625" style="4"/>
    <col min="12289" max="12289" width="89" style="4" customWidth="1"/>
    <col min="12290" max="12290" width="13.5703125" style="4" customWidth="1"/>
    <col min="12291" max="12291" width="17.28515625" style="4" customWidth="1"/>
    <col min="12292" max="12544" width="9.140625" style="4"/>
    <col min="12545" max="12545" width="89" style="4" customWidth="1"/>
    <col min="12546" max="12546" width="13.5703125" style="4" customWidth="1"/>
    <col min="12547" max="12547" width="17.28515625" style="4" customWidth="1"/>
    <col min="12548" max="12800" width="9.140625" style="4"/>
    <col min="12801" max="12801" width="89" style="4" customWidth="1"/>
    <col min="12802" max="12802" width="13.5703125" style="4" customWidth="1"/>
    <col min="12803" max="12803" width="17.28515625" style="4" customWidth="1"/>
    <col min="12804" max="13056" width="9.140625" style="4"/>
    <col min="13057" max="13057" width="89" style="4" customWidth="1"/>
    <col min="13058" max="13058" width="13.5703125" style="4" customWidth="1"/>
    <col min="13059" max="13059" width="17.28515625" style="4" customWidth="1"/>
    <col min="13060" max="13312" width="9.140625" style="4"/>
    <col min="13313" max="13313" width="89" style="4" customWidth="1"/>
    <col min="13314" max="13314" width="13.5703125" style="4" customWidth="1"/>
    <col min="13315" max="13315" width="17.28515625" style="4" customWidth="1"/>
    <col min="13316" max="13568" width="9.140625" style="4"/>
    <col min="13569" max="13569" width="89" style="4" customWidth="1"/>
    <col min="13570" max="13570" width="13.5703125" style="4" customWidth="1"/>
    <col min="13571" max="13571" width="17.28515625" style="4" customWidth="1"/>
    <col min="13572" max="13824" width="9.140625" style="4"/>
    <col min="13825" max="13825" width="89" style="4" customWidth="1"/>
    <col min="13826" max="13826" width="13.5703125" style="4" customWidth="1"/>
    <col min="13827" max="13827" width="17.28515625" style="4" customWidth="1"/>
    <col min="13828" max="14080" width="9.140625" style="4"/>
    <col min="14081" max="14081" width="89" style="4" customWidth="1"/>
    <col min="14082" max="14082" width="13.5703125" style="4" customWidth="1"/>
    <col min="14083" max="14083" width="17.28515625" style="4" customWidth="1"/>
    <col min="14084" max="14336" width="9.140625" style="4"/>
    <col min="14337" max="14337" width="89" style="4" customWidth="1"/>
    <col min="14338" max="14338" width="13.5703125" style="4" customWidth="1"/>
    <col min="14339" max="14339" width="17.28515625" style="4" customWidth="1"/>
    <col min="14340" max="14592" width="9.140625" style="4"/>
    <col min="14593" max="14593" width="89" style="4" customWidth="1"/>
    <col min="14594" max="14594" width="13.5703125" style="4" customWidth="1"/>
    <col min="14595" max="14595" width="17.28515625" style="4" customWidth="1"/>
    <col min="14596" max="14848" width="9.140625" style="4"/>
    <col min="14849" max="14849" width="89" style="4" customWidth="1"/>
    <col min="14850" max="14850" width="13.5703125" style="4" customWidth="1"/>
    <col min="14851" max="14851" width="17.28515625" style="4" customWidth="1"/>
    <col min="14852" max="15104" width="9.140625" style="4"/>
    <col min="15105" max="15105" width="89" style="4" customWidth="1"/>
    <col min="15106" max="15106" width="13.5703125" style="4" customWidth="1"/>
    <col min="15107" max="15107" width="17.28515625" style="4" customWidth="1"/>
    <col min="15108" max="15360" width="9.140625" style="4"/>
    <col min="15361" max="15361" width="89" style="4" customWidth="1"/>
    <col min="15362" max="15362" width="13.5703125" style="4" customWidth="1"/>
    <col min="15363" max="15363" width="17.28515625" style="4" customWidth="1"/>
    <col min="15364" max="15616" width="9.140625" style="4"/>
    <col min="15617" max="15617" width="89" style="4" customWidth="1"/>
    <col min="15618" max="15618" width="13.5703125" style="4" customWidth="1"/>
    <col min="15619" max="15619" width="17.28515625" style="4" customWidth="1"/>
    <col min="15620" max="15872" width="9.140625" style="4"/>
    <col min="15873" max="15873" width="89" style="4" customWidth="1"/>
    <col min="15874" max="15874" width="13.5703125" style="4" customWidth="1"/>
    <col min="15875" max="15875" width="17.28515625" style="4" customWidth="1"/>
    <col min="15876" max="16128" width="9.140625" style="4"/>
    <col min="16129" max="16129" width="89" style="4" customWidth="1"/>
    <col min="16130" max="16130" width="13.5703125" style="4" customWidth="1"/>
    <col min="16131" max="16131" width="17.28515625" style="4" customWidth="1"/>
    <col min="16132" max="16384" width="9.140625" style="4"/>
  </cols>
  <sheetData>
    <row r="1" spans="1:5" ht="83.25" customHeight="1">
      <c r="B1" s="192"/>
      <c r="C1" s="192"/>
      <c r="D1" s="192"/>
    </row>
    <row r="2" spans="1:5" ht="12" customHeight="1">
      <c r="D2" s="30"/>
    </row>
    <row r="3" spans="1:5" ht="57" customHeight="1">
      <c r="A3" s="193" t="s">
        <v>130</v>
      </c>
      <c r="B3" s="193"/>
      <c r="C3" s="193"/>
      <c r="D3" s="193"/>
      <c r="E3" s="32"/>
    </row>
    <row r="4" spans="1:5" s="35" customFormat="1" ht="15.75">
      <c r="A4" s="31"/>
      <c r="B4" s="33"/>
      <c r="C4" s="65"/>
      <c r="D4" s="34" t="s">
        <v>4</v>
      </c>
      <c r="E4" s="32"/>
    </row>
    <row r="5" spans="1:5" s="36" customFormat="1" ht="72" customHeight="1">
      <c r="A5" s="2" t="s">
        <v>5</v>
      </c>
      <c r="B5" s="2" t="s">
        <v>6</v>
      </c>
      <c r="C5" s="66" t="s">
        <v>52</v>
      </c>
      <c r="D5" s="2" t="s">
        <v>46</v>
      </c>
    </row>
    <row r="6" spans="1:5" s="36" customFormat="1" ht="18.75">
      <c r="A6" s="2">
        <v>1</v>
      </c>
      <c r="B6" s="6">
        <v>2</v>
      </c>
      <c r="C6" s="66"/>
      <c r="D6" s="2">
        <v>3</v>
      </c>
    </row>
    <row r="7" spans="1:5" s="40" customFormat="1" ht="18.75">
      <c r="A7" s="37" t="s">
        <v>7</v>
      </c>
      <c r="B7" s="38" t="s">
        <v>8</v>
      </c>
      <c r="C7" s="134">
        <f>C8+C9+C10+C11</f>
        <v>165.93</v>
      </c>
      <c r="D7" s="67">
        <f>D8+D9+D10+D11</f>
        <v>2307.9539999999997</v>
      </c>
    </row>
    <row r="8" spans="1:5" s="3" customFormat="1" ht="37.5">
      <c r="A8" s="41" t="s">
        <v>9</v>
      </c>
      <c r="B8" s="42" t="s">
        <v>10</v>
      </c>
      <c r="C8" s="135">
        <f>'11'!G10</f>
        <v>0</v>
      </c>
      <c r="D8" s="68">
        <v>372.9</v>
      </c>
    </row>
    <row r="9" spans="1:5" s="3" customFormat="1" ht="56.25">
      <c r="A9" s="41" t="s">
        <v>11</v>
      </c>
      <c r="B9" s="42" t="s">
        <v>12</v>
      </c>
      <c r="C9" s="135"/>
      <c r="D9" s="68">
        <v>1165.7</v>
      </c>
    </row>
    <row r="10" spans="1:5" s="3" customFormat="1" ht="18.75">
      <c r="A10" s="44" t="s">
        <v>13</v>
      </c>
      <c r="B10" s="42" t="s">
        <v>14</v>
      </c>
      <c r="C10" s="135">
        <v>-20</v>
      </c>
      <c r="D10" s="68">
        <v>0</v>
      </c>
    </row>
    <row r="11" spans="1:5" s="3" customFormat="1" ht="20.25">
      <c r="A11" s="79" t="s">
        <v>142</v>
      </c>
      <c r="B11" s="42" t="s">
        <v>126</v>
      </c>
      <c r="C11" s="135">
        <v>185.93</v>
      </c>
      <c r="D11" s="68">
        <v>769.35400000000004</v>
      </c>
    </row>
    <row r="12" spans="1:5" s="40" customFormat="1" ht="18.75">
      <c r="A12" s="37" t="s">
        <v>15</v>
      </c>
      <c r="B12" s="38" t="s">
        <v>16</v>
      </c>
      <c r="C12" s="134">
        <f>C13</f>
        <v>4.2</v>
      </c>
      <c r="D12" s="39">
        <f>D13</f>
        <v>104.3</v>
      </c>
    </row>
    <row r="13" spans="1:5" s="3" customFormat="1" ht="18.75">
      <c r="A13" s="41" t="s">
        <v>17</v>
      </c>
      <c r="B13" s="42" t="s">
        <v>18</v>
      </c>
      <c r="C13" s="135">
        <v>4.2</v>
      </c>
      <c r="D13" s="68">
        <v>104.3</v>
      </c>
    </row>
    <row r="14" spans="1:5" s="40" customFormat="1" ht="37.5" hidden="1">
      <c r="A14" s="37" t="s">
        <v>19</v>
      </c>
      <c r="B14" s="38" t="s">
        <v>20</v>
      </c>
      <c r="C14" s="136">
        <f>C15</f>
        <v>0</v>
      </c>
      <c r="D14" s="39"/>
      <c r="E14" s="82"/>
    </row>
    <row r="15" spans="1:5" s="3" customFormat="1" ht="37.5" hidden="1">
      <c r="A15" s="41" t="s">
        <v>21</v>
      </c>
      <c r="B15" s="42" t="s">
        <v>22</v>
      </c>
      <c r="C15" s="135"/>
      <c r="D15" s="43"/>
    </row>
    <row r="16" spans="1:5" s="3" customFormat="1" ht="20.25">
      <c r="A16" s="58" t="s">
        <v>89</v>
      </c>
      <c r="B16" s="77" t="s">
        <v>20</v>
      </c>
      <c r="C16" s="150">
        <f>C17</f>
        <v>0</v>
      </c>
      <c r="D16" s="39">
        <f>D17</f>
        <v>9.68</v>
      </c>
    </row>
    <row r="17" spans="1:4" s="3" customFormat="1" ht="37.5">
      <c r="A17" s="148" t="s">
        <v>143</v>
      </c>
      <c r="B17" s="78" t="s">
        <v>141</v>
      </c>
      <c r="C17" s="149">
        <v>0</v>
      </c>
      <c r="D17" s="149">
        <v>9.68</v>
      </c>
    </row>
    <row r="18" spans="1:4" s="3" customFormat="1" ht="20.25">
      <c r="A18" s="80" t="s">
        <v>61</v>
      </c>
      <c r="B18" s="52" t="s">
        <v>63</v>
      </c>
      <c r="C18" s="139">
        <f>C19</f>
        <v>0</v>
      </c>
      <c r="D18" s="151">
        <f>D19+D20</f>
        <v>379.73500000000001</v>
      </c>
    </row>
    <row r="19" spans="1:4" s="3" customFormat="1" ht="22.5">
      <c r="A19" s="81" t="s">
        <v>62</v>
      </c>
      <c r="B19" s="53" t="s">
        <v>64</v>
      </c>
      <c r="C19" s="137"/>
      <c r="D19" s="132">
        <v>261.73500000000001</v>
      </c>
    </row>
    <row r="20" spans="1:4" s="3" customFormat="1" ht="22.5">
      <c r="A20" s="81" t="s">
        <v>146</v>
      </c>
      <c r="B20" s="53" t="s">
        <v>147</v>
      </c>
      <c r="C20" s="137"/>
      <c r="D20" s="132">
        <v>118</v>
      </c>
    </row>
    <row r="21" spans="1:4" s="3" customFormat="1" ht="20.25">
      <c r="A21" s="45" t="s">
        <v>23</v>
      </c>
      <c r="B21" s="38" t="s">
        <v>24</v>
      </c>
      <c r="C21" s="136">
        <f>C22</f>
        <v>-17.399999999999999</v>
      </c>
      <c r="D21" s="69">
        <f>D22</f>
        <v>460</v>
      </c>
    </row>
    <row r="22" spans="1:4" s="3" customFormat="1" ht="20.25">
      <c r="A22" s="109" t="s">
        <v>73</v>
      </c>
      <c r="B22" s="42" t="s">
        <v>127</v>
      </c>
      <c r="C22" s="135">
        <v>-17.399999999999999</v>
      </c>
      <c r="D22" s="68">
        <v>460</v>
      </c>
    </row>
    <row r="23" spans="1:4" s="3" customFormat="1" ht="18.75">
      <c r="A23" s="37" t="s">
        <v>54</v>
      </c>
      <c r="B23" s="77" t="s">
        <v>55</v>
      </c>
      <c r="C23" s="136">
        <f>C24</f>
        <v>25.2</v>
      </c>
      <c r="D23" s="69">
        <f>D24</f>
        <v>447.3</v>
      </c>
    </row>
    <row r="24" spans="1:4" s="3" customFormat="1" ht="18.75">
      <c r="A24" s="41" t="s">
        <v>56</v>
      </c>
      <c r="B24" s="78" t="s">
        <v>57</v>
      </c>
      <c r="C24" s="135">
        <v>25.2</v>
      </c>
      <c r="D24" s="68">
        <v>447.3</v>
      </c>
    </row>
    <row r="25" spans="1:4" s="40" customFormat="1" ht="18.75">
      <c r="A25" s="71" t="s">
        <v>51</v>
      </c>
      <c r="B25" s="72" t="s">
        <v>53</v>
      </c>
      <c r="C25" s="138"/>
      <c r="D25" s="73"/>
    </row>
    <row r="26" spans="1:4" s="3" customFormat="1" ht="18.75">
      <c r="A26" s="47" t="s">
        <v>25</v>
      </c>
      <c r="B26" s="48"/>
      <c r="C26" s="134">
        <f>C7+C12+C14+C22+C25+C23+C18</f>
        <v>177.92999999999998</v>
      </c>
      <c r="D26" s="67">
        <f>D7+D12+D16+D18+D21+D23</f>
        <v>3708.9690000000001</v>
      </c>
    </row>
    <row r="27" spans="1:4" s="3" customFormat="1" ht="18.75">
      <c r="A27" s="49"/>
      <c r="B27" s="50"/>
      <c r="C27" s="70">
        <f>'11'!G78</f>
        <v>119.995</v>
      </c>
      <c r="D27" s="70" t="e">
        <f>'11'!H79</f>
        <v>#REF!</v>
      </c>
    </row>
    <row r="28" spans="1:4" s="3" customFormat="1" ht="18.75">
      <c r="A28" s="49"/>
      <c r="B28" s="50"/>
      <c r="C28" s="70"/>
      <c r="D28" s="70"/>
    </row>
    <row r="29" spans="1:4" s="3" customFormat="1" ht="18.75">
      <c r="A29" s="49"/>
      <c r="B29" s="50"/>
      <c r="C29" s="70"/>
      <c r="D29" s="5"/>
    </row>
    <row r="30" spans="1:4" s="3" customFormat="1" ht="18.75">
      <c r="A30" s="49"/>
      <c r="B30" s="50"/>
      <c r="C30" s="70"/>
      <c r="D30" s="5"/>
    </row>
    <row r="31" spans="1:4" s="3" customFormat="1" ht="18.75">
      <c r="A31" s="49"/>
      <c r="B31" s="50"/>
      <c r="C31" s="70"/>
      <c r="D31" s="5"/>
    </row>
    <row r="32" spans="1:4" s="3" customFormat="1" ht="18.75">
      <c r="A32" s="49"/>
      <c r="B32" s="50"/>
      <c r="C32" s="70"/>
      <c r="D32" s="5"/>
    </row>
    <row r="33" spans="1:4" s="3" customFormat="1" ht="18.75">
      <c r="A33" s="49"/>
      <c r="B33" s="50"/>
      <c r="C33" s="70"/>
      <c r="D33" s="5"/>
    </row>
    <row r="34" spans="1:4" s="3" customFormat="1" ht="18.75">
      <c r="A34" s="49"/>
      <c r="B34" s="50"/>
      <c r="C34" s="70"/>
      <c r="D34" s="5"/>
    </row>
    <row r="35" spans="1:4" s="3" customFormat="1" ht="18.75">
      <c r="A35" s="49"/>
      <c r="B35" s="50"/>
      <c r="C35" s="70"/>
      <c r="D35" s="5"/>
    </row>
    <row r="36" spans="1:4" s="3" customFormat="1" ht="18.75">
      <c r="A36" s="49"/>
      <c r="B36" s="50"/>
      <c r="C36" s="70"/>
      <c r="D36" s="5"/>
    </row>
    <row r="37" spans="1:4" s="3" customFormat="1" ht="18.75">
      <c r="A37" s="49"/>
      <c r="B37" s="50"/>
      <c r="C37" s="70"/>
      <c r="D37" s="5"/>
    </row>
    <row r="38" spans="1:4" s="3" customFormat="1" ht="18.75">
      <c r="A38" s="49"/>
      <c r="B38" s="50"/>
      <c r="C38" s="70"/>
      <c r="D38" s="5"/>
    </row>
    <row r="39" spans="1:4" s="3" customFormat="1" ht="18.75">
      <c r="A39" s="49"/>
      <c r="B39" s="50"/>
      <c r="C39" s="70"/>
      <c r="D39" s="5"/>
    </row>
    <row r="40" spans="1:4" s="3" customFormat="1" ht="18.75">
      <c r="A40" s="49"/>
      <c r="B40" s="50"/>
      <c r="C40" s="70"/>
      <c r="D40" s="5"/>
    </row>
    <row r="41" spans="1:4" s="3" customFormat="1" ht="18.75">
      <c r="A41" s="49"/>
      <c r="B41" s="50"/>
      <c r="C41" s="70"/>
      <c r="D41" s="5"/>
    </row>
    <row r="42" spans="1:4" s="3" customFormat="1" ht="18.75">
      <c r="A42" s="49"/>
      <c r="B42" s="50"/>
      <c r="C42" s="70"/>
      <c r="D42" s="5"/>
    </row>
    <row r="43" spans="1:4" s="3" customFormat="1" ht="18.75">
      <c r="A43" s="49"/>
      <c r="B43" s="50"/>
      <c r="C43" s="70"/>
      <c r="D43" s="5"/>
    </row>
    <row r="44" spans="1:4" s="3" customFormat="1" ht="18.75">
      <c r="A44" s="49"/>
      <c r="B44" s="50"/>
      <c r="C44" s="70"/>
      <c r="D44" s="5"/>
    </row>
    <row r="45" spans="1:4" s="3" customFormat="1" ht="18.75">
      <c r="A45" s="49"/>
      <c r="B45" s="50"/>
      <c r="C45" s="70"/>
      <c r="D45" s="5"/>
    </row>
    <row r="46" spans="1:4" s="3" customFormat="1" ht="18.75">
      <c r="A46" s="49"/>
      <c r="B46" s="50"/>
      <c r="C46" s="70"/>
      <c r="D46" s="5"/>
    </row>
    <row r="47" spans="1:4" s="3" customFormat="1" ht="18.75">
      <c r="A47" s="49"/>
      <c r="B47" s="50"/>
      <c r="C47" s="70"/>
      <c r="D47" s="5"/>
    </row>
    <row r="48" spans="1:4" s="3" customFormat="1" ht="18.75">
      <c r="A48" s="49"/>
      <c r="B48" s="50"/>
      <c r="C48" s="70"/>
      <c r="D48" s="5"/>
    </row>
    <row r="49" spans="1:4" s="3" customFormat="1" ht="18.75">
      <c r="A49" s="49"/>
      <c r="B49" s="50"/>
      <c r="C49" s="70"/>
      <c r="D49" s="5"/>
    </row>
    <row r="50" spans="1:4" s="3" customFormat="1" ht="18.75">
      <c r="A50" s="49"/>
      <c r="B50" s="50"/>
      <c r="C50" s="70"/>
      <c r="D50" s="5"/>
    </row>
    <row r="51" spans="1:4" s="3" customFormat="1" ht="18.75">
      <c r="A51" s="49"/>
      <c r="B51" s="50"/>
      <c r="C51" s="70"/>
      <c r="D51" s="5"/>
    </row>
    <row r="52" spans="1:4" s="3" customFormat="1" ht="18.75">
      <c r="A52" s="49"/>
      <c r="B52" s="50"/>
      <c r="C52" s="70"/>
      <c r="D52" s="5"/>
    </row>
    <row r="53" spans="1:4" s="3" customFormat="1" ht="18.75">
      <c r="A53" s="49"/>
      <c r="B53" s="50"/>
      <c r="C53" s="70"/>
      <c r="D53" s="5"/>
    </row>
    <row r="54" spans="1:4" s="3" customFormat="1" ht="18.75">
      <c r="A54" s="49"/>
      <c r="B54" s="50"/>
      <c r="C54" s="70"/>
      <c r="D54" s="5"/>
    </row>
    <row r="55" spans="1:4" ht="18.75">
      <c r="A55" s="49"/>
      <c r="B55" s="50"/>
      <c r="C55" s="70"/>
    </row>
    <row r="56" spans="1:4">
      <c r="B56" s="51"/>
    </row>
    <row r="57" spans="1:4">
      <c r="B57" s="51"/>
    </row>
    <row r="58" spans="1:4">
      <c r="B58" s="51"/>
    </row>
    <row r="59" spans="1:4">
      <c r="B59" s="51"/>
    </row>
    <row r="60" spans="1:4">
      <c r="B60" s="51"/>
    </row>
    <row r="61" spans="1:4">
      <c r="B61" s="51"/>
    </row>
    <row r="62" spans="1:4">
      <c r="B62" s="51"/>
    </row>
    <row r="63" spans="1:4">
      <c r="B63" s="51"/>
    </row>
    <row r="64" spans="1:4">
      <c r="B64" s="51"/>
    </row>
    <row r="65" spans="1:4">
      <c r="B65" s="51"/>
    </row>
    <row r="66" spans="1:4">
      <c r="B66" s="51"/>
    </row>
    <row r="67" spans="1:4">
      <c r="B67" s="51"/>
    </row>
    <row r="68" spans="1:4">
      <c r="B68" s="51"/>
    </row>
    <row r="69" spans="1:4">
      <c r="B69" s="51"/>
    </row>
    <row r="70" spans="1:4">
      <c r="B70" s="51"/>
      <c r="D70" s="4"/>
    </row>
    <row r="71" spans="1:4">
      <c r="A71" s="4"/>
      <c r="B71" s="51"/>
      <c r="D71" s="4"/>
    </row>
    <row r="72" spans="1:4">
      <c r="A72" s="4"/>
      <c r="B72" s="51"/>
      <c r="D72" s="4"/>
    </row>
    <row r="73" spans="1:4">
      <c r="A73" s="4"/>
      <c r="B73" s="51"/>
      <c r="D73" s="4"/>
    </row>
    <row r="74" spans="1:4">
      <c r="A74" s="4"/>
      <c r="B74" s="51"/>
      <c r="D74" s="4"/>
    </row>
    <row r="75" spans="1:4">
      <c r="A75" s="4"/>
      <c r="B75" s="51"/>
      <c r="D75" s="4"/>
    </row>
    <row r="76" spans="1:4">
      <c r="A76" s="4"/>
      <c r="B76" s="51"/>
      <c r="D76" s="4"/>
    </row>
    <row r="77" spans="1:4">
      <c r="A77" s="4"/>
      <c r="B77" s="51"/>
      <c r="D77" s="4"/>
    </row>
    <row r="78" spans="1:4">
      <c r="A78" s="4"/>
      <c r="B78" s="51"/>
    </row>
  </sheetData>
  <mergeCells count="2">
    <mergeCell ref="B1:D1"/>
    <mergeCell ref="A3:D3"/>
  </mergeCells>
  <pageMargins left="0.74803149606299213" right="0.39370078740157483" top="0.27559055118110237" bottom="0.19685039370078741" header="0.27559055118110237" footer="0.27559055118110237"/>
  <pageSetup paperSize="9" scale="68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K83"/>
  <sheetViews>
    <sheetView topLeftCell="B1" zoomScaleNormal="100" zoomScaleSheetLayoutView="100" workbookViewId="0">
      <selection activeCell="I23" sqref="I23"/>
    </sheetView>
  </sheetViews>
  <sheetFormatPr defaultRowHeight="18.75"/>
  <cols>
    <col min="1" max="1" width="90.85546875" style="86" customWidth="1"/>
    <col min="2" max="4" width="9.140625" style="86"/>
    <col min="5" max="5" width="27" style="87" customWidth="1"/>
    <col min="6" max="6" width="9.140625" style="86"/>
    <col min="7" max="7" width="20.42578125" style="85" customWidth="1"/>
    <col min="8" max="8" width="22.42578125" style="84" customWidth="1"/>
    <col min="9" max="16384" width="9.140625" style="83"/>
  </cols>
  <sheetData>
    <row r="1" spans="1:8" ht="69.75" customHeight="1">
      <c r="A1" s="126"/>
      <c r="B1" s="128"/>
      <c r="C1" s="194"/>
      <c r="D1" s="194"/>
      <c r="E1" s="194"/>
      <c r="F1" s="194"/>
      <c r="G1" s="194"/>
      <c r="H1" s="194"/>
    </row>
    <row r="2" spans="1:8" ht="20.25">
      <c r="A2" s="195" t="s">
        <v>131</v>
      </c>
      <c r="B2" s="195"/>
      <c r="C2" s="195"/>
      <c r="D2" s="195"/>
      <c r="E2" s="195"/>
      <c r="F2" s="195"/>
      <c r="G2" s="195"/>
      <c r="H2" s="195"/>
    </row>
    <row r="3" spans="1:8">
      <c r="A3" s="126"/>
      <c r="B3" s="196"/>
      <c r="C3" s="196"/>
      <c r="D3" s="196"/>
      <c r="E3" s="196"/>
      <c r="F3" s="196"/>
      <c r="G3" s="126"/>
      <c r="H3" s="125" t="s">
        <v>4</v>
      </c>
    </row>
    <row r="4" spans="1:8" ht="40.5">
      <c r="A4" s="56" t="s">
        <v>26</v>
      </c>
      <c r="B4" s="56" t="s">
        <v>123</v>
      </c>
      <c r="C4" s="56" t="s">
        <v>122</v>
      </c>
      <c r="D4" s="56" t="s">
        <v>121</v>
      </c>
      <c r="E4" s="124" t="s">
        <v>120</v>
      </c>
      <c r="F4" s="56" t="s">
        <v>119</v>
      </c>
      <c r="G4" s="56" t="s">
        <v>118</v>
      </c>
      <c r="H4" s="63" t="s">
        <v>46</v>
      </c>
    </row>
    <row r="5" spans="1:8">
      <c r="A5" s="63">
        <v>1</v>
      </c>
      <c r="B5" s="63">
        <v>2</v>
      </c>
      <c r="C5" s="63">
        <v>3</v>
      </c>
      <c r="D5" s="63">
        <v>4</v>
      </c>
      <c r="E5" s="123">
        <v>5</v>
      </c>
      <c r="F5" s="63">
        <v>6</v>
      </c>
      <c r="G5" s="63">
        <v>7</v>
      </c>
      <c r="H5" s="122">
        <v>8</v>
      </c>
    </row>
    <row r="6" spans="1:8" ht="20.25">
      <c r="A6" s="62" t="s">
        <v>7</v>
      </c>
      <c r="B6" s="61" t="s">
        <v>27</v>
      </c>
      <c r="C6" s="61" t="s">
        <v>2</v>
      </c>
      <c r="D6" s="61" t="s">
        <v>28</v>
      </c>
      <c r="E6" s="121"/>
      <c r="F6" s="61"/>
      <c r="G6" s="99">
        <f>G7+G11+G30+G38</f>
        <v>183.19500000000002</v>
      </c>
      <c r="H6" s="99">
        <f>H7+H11+H30+H38</f>
        <v>1548.28</v>
      </c>
    </row>
    <row r="7" spans="1:8" ht="40.5">
      <c r="A7" s="46" t="s">
        <v>117</v>
      </c>
      <c r="B7" s="55" t="s">
        <v>27</v>
      </c>
      <c r="C7" s="55" t="s">
        <v>2</v>
      </c>
      <c r="D7" s="55" t="s">
        <v>29</v>
      </c>
      <c r="E7" s="52"/>
      <c r="F7" s="55"/>
      <c r="G7" s="113">
        <f t="shared" ref="G7:H9" si="0">G8</f>
        <v>0</v>
      </c>
      <c r="H7" s="106">
        <f t="shared" si="0"/>
        <v>372.9</v>
      </c>
    </row>
    <row r="8" spans="1:8" ht="40.5">
      <c r="A8" s="58" t="s">
        <v>116</v>
      </c>
      <c r="B8" s="55" t="s">
        <v>27</v>
      </c>
      <c r="C8" s="55" t="s">
        <v>2</v>
      </c>
      <c r="D8" s="55" t="s">
        <v>29</v>
      </c>
      <c r="E8" s="52" t="s">
        <v>77</v>
      </c>
      <c r="F8" s="55"/>
      <c r="G8" s="113">
        <f t="shared" si="0"/>
        <v>0</v>
      </c>
      <c r="H8" s="106">
        <f t="shared" si="0"/>
        <v>372.9</v>
      </c>
    </row>
    <row r="9" spans="1:8" ht="23.25" customHeight="1">
      <c r="A9" s="46" t="s">
        <v>115</v>
      </c>
      <c r="B9" s="55" t="s">
        <v>27</v>
      </c>
      <c r="C9" s="55" t="s">
        <v>2</v>
      </c>
      <c r="D9" s="55" t="s">
        <v>29</v>
      </c>
      <c r="E9" s="52" t="s">
        <v>137</v>
      </c>
      <c r="F9" s="55"/>
      <c r="G9" s="113">
        <f t="shared" si="0"/>
        <v>0</v>
      </c>
      <c r="H9" s="112">
        <f t="shared" si="0"/>
        <v>372.9</v>
      </c>
    </row>
    <row r="10" spans="1:8" ht="81">
      <c r="A10" s="105" t="s">
        <v>30</v>
      </c>
      <c r="B10" s="60" t="s">
        <v>27</v>
      </c>
      <c r="C10" s="60" t="s">
        <v>2</v>
      </c>
      <c r="D10" s="60" t="s">
        <v>29</v>
      </c>
      <c r="E10" s="53" t="s">
        <v>137</v>
      </c>
      <c r="F10" s="60" t="s">
        <v>31</v>
      </c>
      <c r="G10" s="115"/>
      <c r="H10" s="101">
        <v>372.9</v>
      </c>
    </row>
    <row r="11" spans="1:8" ht="60.75">
      <c r="A11" s="54" t="s">
        <v>32</v>
      </c>
      <c r="B11" s="55" t="s">
        <v>27</v>
      </c>
      <c r="C11" s="55" t="s">
        <v>2</v>
      </c>
      <c r="D11" s="55" t="s">
        <v>33</v>
      </c>
      <c r="E11" s="53"/>
      <c r="F11" s="55"/>
      <c r="G11" s="113">
        <f>G12</f>
        <v>183.19500000000002</v>
      </c>
      <c r="H11" s="113">
        <f>H12</f>
        <v>1165.7</v>
      </c>
    </row>
    <row r="12" spans="1:8" ht="60.75">
      <c r="A12" s="58" t="s">
        <v>114</v>
      </c>
      <c r="B12" s="100" t="s">
        <v>27</v>
      </c>
      <c r="C12" s="100" t="s">
        <v>2</v>
      </c>
      <c r="D12" s="100" t="s">
        <v>33</v>
      </c>
      <c r="E12" s="52" t="s">
        <v>48</v>
      </c>
      <c r="F12" s="100"/>
      <c r="G12" s="113">
        <f>G13+G17+G21</f>
        <v>183.19500000000002</v>
      </c>
      <c r="H12" s="113">
        <f>H13</f>
        <v>1165.7</v>
      </c>
    </row>
    <row r="13" spans="1:8" ht="66" customHeight="1">
      <c r="A13" s="58" t="s">
        <v>113</v>
      </c>
      <c r="B13" s="100" t="s">
        <v>27</v>
      </c>
      <c r="C13" s="100" t="s">
        <v>2</v>
      </c>
      <c r="D13" s="100" t="s">
        <v>33</v>
      </c>
      <c r="E13" s="52" t="s">
        <v>112</v>
      </c>
      <c r="F13" s="100"/>
      <c r="G13" s="113">
        <f>G14</f>
        <v>0</v>
      </c>
      <c r="H13" s="106">
        <f>H14</f>
        <v>1165.7</v>
      </c>
    </row>
    <row r="14" spans="1:8" s="120" customFormat="1" ht="48.75" customHeight="1">
      <c r="A14" s="79" t="s">
        <v>111</v>
      </c>
      <c r="B14" s="102" t="s">
        <v>27</v>
      </c>
      <c r="C14" s="102" t="s">
        <v>2</v>
      </c>
      <c r="D14" s="102" t="s">
        <v>33</v>
      </c>
      <c r="E14" s="53" t="s">
        <v>110</v>
      </c>
      <c r="F14" s="102"/>
      <c r="G14" s="117">
        <f>G15</f>
        <v>0</v>
      </c>
      <c r="H14" s="117">
        <f>H15</f>
        <v>1165.7</v>
      </c>
    </row>
    <row r="15" spans="1:8" s="120" customFormat="1" ht="41.25" customHeight="1">
      <c r="A15" s="79" t="s">
        <v>109</v>
      </c>
      <c r="B15" s="102" t="s">
        <v>27</v>
      </c>
      <c r="C15" s="102" t="s">
        <v>2</v>
      </c>
      <c r="D15" s="102" t="s">
        <v>33</v>
      </c>
      <c r="E15" s="57" t="s">
        <v>108</v>
      </c>
      <c r="F15" s="102"/>
      <c r="G15" s="104">
        <f>G16</f>
        <v>0</v>
      </c>
      <c r="H15" s="104">
        <f>H16</f>
        <v>1165.7</v>
      </c>
    </row>
    <row r="16" spans="1:8" s="120" customFormat="1" ht="83.25" customHeight="1">
      <c r="A16" s="79" t="s">
        <v>30</v>
      </c>
      <c r="B16" s="102" t="s">
        <v>27</v>
      </c>
      <c r="C16" s="102" t="s">
        <v>2</v>
      </c>
      <c r="D16" s="102" t="s">
        <v>33</v>
      </c>
      <c r="E16" s="57" t="s">
        <v>108</v>
      </c>
      <c r="F16" s="102" t="s">
        <v>31</v>
      </c>
      <c r="G16" s="101"/>
      <c r="H16" s="101">
        <v>1165.7</v>
      </c>
    </row>
    <row r="17" spans="1:11" ht="81">
      <c r="A17" s="58" t="s">
        <v>58</v>
      </c>
      <c r="B17" s="100" t="s">
        <v>27</v>
      </c>
      <c r="C17" s="100" t="s">
        <v>2</v>
      </c>
      <c r="D17" s="100" t="s">
        <v>79</v>
      </c>
      <c r="E17" s="59" t="s">
        <v>75</v>
      </c>
      <c r="F17" s="100"/>
      <c r="G17" s="112">
        <f t="shared" ref="G17:H19" si="1">G18</f>
        <v>17.364999999999998</v>
      </c>
      <c r="H17" s="112">
        <f t="shared" si="1"/>
        <v>361.95499999999998</v>
      </c>
    </row>
    <row r="18" spans="1:11" ht="44.25" customHeight="1">
      <c r="A18" s="79" t="s">
        <v>81</v>
      </c>
      <c r="B18" s="102" t="s">
        <v>27</v>
      </c>
      <c r="C18" s="102" t="s">
        <v>2</v>
      </c>
      <c r="D18" s="102" t="s">
        <v>79</v>
      </c>
      <c r="E18" s="57" t="s">
        <v>78</v>
      </c>
      <c r="F18" s="102"/>
      <c r="G18" s="104">
        <f t="shared" si="1"/>
        <v>17.364999999999998</v>
      </c>
      <c r="H18" s="104">
        <f t="shared" si="1"/>
        <v>361.95499999999998</v>
      </c>
      <c r="K18"/>
    </row>
    <row r="19" spans="1:11" ht="44.25" customHeight="1">
      <c r="A19" s="79" t="s">
        <v>80</v>
      </c>
      <c r="B19" s="102" t="s">
        <v>27</v>
      </c>
      <c r="C19" s="102" t="s">
        <v>2</v>
      </c>
      <c r="D19" s="102" t="s">
        <v>79</v>
      </c>
      <c r="E19" s="57" t="s">
        <v>78</v>
      </c>
      <c r="F19" s="102"/>
      <c r="G19" s="104">
        <f t="shared" si="1"/>
        <v>17.364999999999998</v>
      </c>
      <c r="H19" s="104">
        <f t="shared" si="1"/>
        <v>361.95499999999998</v>
      </c>
    </row>
    <row r="20" spans="1:11" ht="44.25" customHeight="1">
      <c r="A20" s="79" t="s">
        <v>34</v>
      </c>
      <c r="B20" s="102" t="s">
        <v>27</v>
      </c>
      <c r="C20" s="102" t="s">
        <v>2</v>
      </c>
      <c r="D20" s="102" t="s">
        <v>79</v>
      </c>
      <c r="E20" s="57" t="s">
        <v>78</v>
      </c>
      <c r="F20" s="102" t="s">
        <v>35</v>
      </c>
      <c r="G20" s="101">
        <v>17.364999999999998</v>
      </c>
      <c r="H20" s="101">
        <v>361.95499999999998</v>
      </c>
    </row>
    <row r="21" spans="1:11" ht="81">
      <c r="A21" s="58" t="s">
        <v>107</v>
      </c>
      <c r="B21" s="100" t="s">
        <v>27</v>
      </c>
      <c r="C21" s="100" t="s">
        <v>2</v>
      </c>
      <c r="D21" s="100" t="s">
        <v>79</v>
      </c>
      <c r="E21" s="59" t="s">
        <v>106</v>
      </c>
      <c r="F21" s="100"/>
      <c r="G21" s="112">
        <f>G22+G27</f>
        <v>165.83</v>
      </c>
      <c r="H21" s="112">
        <f>H22+H27</f>
        <v>407.43</v>
      </c>
    </row>
    <row r="22" spans="1:11" ht="40.5">
      <c r="A22" s="79" t="s">
        <v>105</v>
      </c>
      <c r="B22" s="102" t="s">
        <v>27</v>
      </c>
      <c r="C22" s="102" t="s">
        <v>2</v>
      </c>
      <c r="D22" s="102" t="s">
        <v>79</v>
      </c>
      <c r="E22" s="57" t="s">
        <v>136</v>
      </c>
      <c r="F22" s="102"/>
      <c r="G22" s="104">
        <v>165.83</v>
      </c>
      <c r="H22" s="104">
        <v>377.43</v>
      </c>
    </row>
    <row r="23" spans="1:11" ht="22.5" customHeight="1">
      <c r="A23" s="79" t="s">
        <v>103</v>
      </c>
      <c r="B23" s="102" t="s">
        <v>27</v>
      </c>
      <c r="C23" s="102" t="s">
        <v>2</v>
      </c>
      <c r="D23" s="102" t="s">
        <v>79</v>
      </c>
      <c r="E23" s="57" t="s">
        <v>102</v>
      </c>
      <c r="F23" s="102"/>
      <c r="G23" s="104">
        <f>G24</f>
        <v>0</v>
      </c>
      <c r="H23" s="104">
        <f>H24</f>
        <v>139.32</v>
      </c>
    </row>
    <row r="24" spans="1:11" ht="41.25" customHeight="1">
      <c r="A24" s="79" t="s">
        <v>34</v>
      </c>
      <c r="B24" s="102" t="s">
        <v>27</v>
      </c>
      <c r="C24" s="102" t="s">
        <v>2</v>
      </c>
      <c r="D24" s="102" t="s">
        <v>79</v>
      </c>
      <c r="E24" s="57" t="s">
        <v>100</v>
      </c>
      <c r="F24" s="102" t="s">
        <v>35</v>
      </c>
      <c r="G24" s="101">
        <v>0</v>
      </c>
      <c r="H24" s="101">
        <v>139.32</v>
      </c>
    </row>
    <row r="25" spans="1:11" ht="26.25" customHeight="1">
      <c r="A25" s="79" t="s">
        <v>36</v>
      </c>
      <c r="B25" s="102" t="s">
        <v>27</v>
      </c>
      <c r="C25" s="102" t="s">
        <v>2</v>
      </c>
      <c r="D25" s="102" t="s">
        <v>79</v>
      </c>
      <c r="E25" s="57" t="s">
        <v>135</v>
      </c>
      <c r="F25" s="102"/>
      <c r="G25" s="119">
        <f>G26</f>
        <v>0</v>
      </c>
      <c r="H25" s="119">
        <f>H26</f>
        <v>69.50500000000001</v>
      </c>
    </row>
    <row r="26" spans="1:11" ht="22.5" customHeight="1">
      <c r="A26" s="79" t="s">
        <v>101</v>
      </c>
      <c r="B26" s="102" t="s">
        <v>27</v>
      </c>
      <c r="C26" s="102" t="s">
        <v>2</v>
      </c>
      <c r="D26" s="102" t="s">
        <v>79</v>
      </c>
      <c r="E26" s="57" t="s">
        <v>135</v>
      </c>
      <c r="F26" s="102" t="s">
        <v>37</v>
      </c>
      <c r="G26" s="101">
        <v>0</v>
      </c>
      <c r="H26" s="101">
        <f>68.105+0.7+0.7</f>
        <v>69.50500000000001</v>
      </c>
    </row>
    <row r="27" spans="1:11" ht="41.25" customHeight="1">
      <c r="A27" s="79" t="s">
        <v>99</v>
      </c>
      <c r="B27" s="102" t="s">
        <v>27</v>
      </c>
      <c r="C27" s="102" t="s">
        <v>2</v>
      </c>
      <c r="D27" s="102" t="s">
        <v>79</v>
      </c>
      <c r="E27" s="57" t="s">
        <v>98</v>
      </c>
      <c r="F27" s="102"/>
      <c r="G27" s="104">
        <f>G28</f>
        <v>0</v>
      </c>
      <c r="H27" s="104">
        <f>H28</f>
        <v>30</v>
      </c>
    </row>
    <row r="28" spans="1:11" ht="41.25" customHeight="1">
      <c r="A28" s="79" t="s">
        <v>97</v>
      </c>
      <c r="B28" s="102" t="s">
        <v>27</v>
      </c>
      <c r="C28" s="60" t="s">
        <v>2</v>
      </c>
      <c r="D28" s="60" t="s">
        <v>79</v>
      </c>
      <c r="E28" s="57" t="s">
        <v>96</v>
      </c>
      <c r="F28" s="102"/>
      <c r="G28" s="117">
        <f>G29</f>
        <v>0</v>
      </c>
      <c r="H28" s="104">
        <f>H29</f>
        <v>30</v>
      </c>
    </row>
    <row r="29" spans="1:11" ht="41.25" customHeight="1">
      <c r="A29" s="79" t="s">
        <v>34</v>
      </c>
      <c r="B29" s="102" t="s">
        <v>27</v>
      </c>
      <c r="C29" s="60" t="s">
        <v>2</v>
      </c>
      <c r="D29" s="60" t="s">
        <v>79</v>
      </c>
      <c r="E29" s="57" t="s">
        <v>96</v>
      </c>
      <c r="F29" s="102" t="s">
        <v>39</v>
      </c>
      <c r="G29" s="115">
        <v>0</v>
      </c>
      <c r="H29" s="101">
        <v>30</v>
      </c>
    </row>
    <row r="30" spans="1:11" ht="20.25">
      <c r="A30" s="54" t="s">
        <v>40</v>
      </c>
      <c r="B30" s="55" t="s">
        <v>27</v>
      </c>
      <c r="C30" s="55" t="s">
        <v>2</v>
      </c>
      <c r="D30" s="55" t="s">
        <v>41</v>
      </c>
      <c r="E30" s="52"/>
      <c r="F30" s="55"/>
      <c r="G30" s="113">
        <f>G31</f>
        <v>0</v>
      </c>
      <c r="H30" s="113">
        <f>H31</f>
        <v>0</v>
      </c>
    </row>
    <row r="31" spans="1:11" ht="43.5" customHeight="1">
      <c r="A31" s="58" t="s">
        <v>84</v>
      </c>
      <c r="B31" s="100" t="s">
        <v>27</v>
      </c>
      <c r="C31" s="100" t="s">
        <v>2</v>
      </c>
      <c r="D31" s="100" t="s">
        <v>41</v>
      </c>
      <c r="E31" s="59" t="s">
        <v>83</v>
      </c>
      <c r="F31" s="100"/>
      <c r="G31" s="112">
        <f>G32+G35</f>
        <v>0</v>
      </c>
      <c r="H31" s="112">
        <f>H32+H35</f>
        <v>0</v>
      </c>
    </row>
    <row r="32" spans="1:11" ht="43.5" customHeight="1">
      <c r="A32" s="79" t="s">
        <v>95</v>
      </c>
      <c r="B32" s="102" t="s">
        <v>27</v>
      </c>
      <c r="C32" s="102" t="s">
        <v>2</v>
      </c>
      <c r="D32" s="102" t="s">
        <v>41</v>
      </c>
      <c r="E32" s="57" t="s">
        <v>93</v>
      </c>
      <c r="F32" s="102"/>
      <c r="G32" s="104">
        <f>G33</f>
        <v>0</v>
      </c>
      <c r="H32" s="104">
        <f>H33</f>
        <v>0</v>
      </c>
    </row>
    <row r="33" spans="1:8" ht="44.25" customHeight="1">
      <c r="A33" s="103" t="s">
        <v>94</v>
      </c>
      <c r="B33" s="102" t="s">
        <v>27</v>
      </c>
      <c r="C33" s="102" t="s">
        <v>2</v>
      </c>
      <c r="D33" s="102" t="s">
        <v>41</v>
      </c>
      <c r="E33" s="57" t="s">
        <v>93</v>
      </c>
      <c r="F33" s="102"/>
      <c r="G33" s="104">
        <f>G34</f>
        <v>0</v>
      </c>
      <c r="H33" s="104">
        <f>H34</f>
        <v>0</v>
      </c>
    </row>
    <row r="34" spans="1:8" ht="21.75" customHeight="1">
      <c r="A34" s="103" t="s">
        <v>38</v>
      </c>
      <c r="B34" s="102" t="s">
        <v>27</v>
      </c>
      <c r="C34" s="102" t="s">
        <v>2</v>
      </c>
      <c r="D34" s="102" t="s">
        <v>41</v>
      </c>
      <c r="E34" s="57" t="s">
        <v>93</v>
      </c>
      <c r="F34" s="102" t="s">
        <v>39</v>
      </c>
      <c r="G34" s="101">
        <v>0</v>
      </c>
      <c r="H34" s="101">
        <v>0</v>
      </c>
    </row>
    <row r="35" spans="1:8" ht="39.75" customHeight="1">
      <c r="A35" s="103" t="s">
        <v>92</v>
      </c>
      <c r="B35" s="102" t="s">
        <v>27</v>
      </c>
      <c r="C35" s="102" t="s">
        <v>2</v>
      </c>
      <c r="D35" s="102" t="s">
        <v>41</v>
      </c>
      <c r="E35" s="57" t="s">
        <v>90</v>
      </c>
      <c r="F35" s="102"/>
      <c r="G35" s="104">
        <f>G36</f>
        <v>0</v>
      </c>
      <c r="H35" s="104">
        <f>H36</f>
        <v>0</v>
      </c>
    </row>
    <row r="36" spans="1:8" ht="39.75" customHeight="1">
      <c r="A36" s="103" t="s">
        <v>91</v>
      </c>
      <c r="B36" s="102" t="s">
        <v>27</v>
      </c>
      <c r="C36" s="102" t="s">
        <v>2</v>
      </c>
      <c r="D36" s="102" t="s">
        <v>41</v>
      </c>
      <c r="E36" s="57" t="s">
        <v>90</v>
      </c>
      <c r="F36" s="102"/>
      <c r="G36" s="104">
        <f>G37</f>
        <v>0</v>
      </c>
      <c r="H36" s="104">
        <f>H37</f>
        <v>0</v>
      </c>
    </row>
    <row r="37" spans="1:8" ht="21.75" customHeight="1">
      <c r="A37" s="103" t="s">
        <v>38</v>
      </c>
      <c r="B37" s="102" t="s">
        <v>27</v>
      </c>
      <c r="C37" s="102" t="s">
        <v>2</v>
      </c>
      <c r="D37" s="102" t="s">
        <v>41</v>
      </c>
      <c r="E37" s="57" t="s">
        <v>90</v>
      </c>
      <c r="F37" s="102" t="s">
        <v>39</v>
      </c>
      <c r="G37" s="101">
        <v>0</v>
      </c>
      <c r="H37" s="101">
        <v>0</v>
      </c>
    </row>
    <row r="38" spans="1:8" ht="20.25">
      <c r="A38" s="58" t="s">
        <v>89</v>
      </c>
      <c r="B38" s="100" t="s">
        <v>27</v>
      </c>
      <c r="C38" s="100" t="s">
        <v>42</v>
      </c>
      <c r="D38" s="100" t="s">
        <v>133</v>
      </c>
      <c r="E38" s="59"/>
      <c r="F38" s="100"/>
      <c r="G38" s="106">
        <f>G39+G46+G49</f>
        <v>0</v>
      </c>
      <c r="H38" s="106">
        <f>H39+H46+H49</f>
        <v>9.68</v>
      </c>
    </row>
    <row r="39" spans="1:8" ht="25.5" hidden="1" customHeight="1">
      <c r="A39" s="107" t="s">
        <v>69</v>
      </c>
      <c r="B39" s="55" t="s">
        <v>27</v>
      </c>
      <c r="C39" s="55" t="s">
        <v>2</v>
      </c>
      <c r="D39" s="55" t="s">
        <v>79</v>
      </c>
      <c r="E39" s="59" t="s">
        <v>68</v>
      </c>
      <c r="F39" s="55"/>
      <c r="G39" s="113">
        <f>G40+G43</f>
        <v>0</v>
      </c>
      <c r="H39" s="106">
        <f>H40+H43</f>
        <v>0</v>
      </c>
    </row>
    <row r="40" spans="1:8" ht="40.5" hidden="1" customHeight="1">
      <c r="A40" s="103" t="s">
        <v>88</v>
      </c>
      <c r="B40" s="60" t="s">
        <v>27</v>
      </c>
      <c r="C40" s="60" t="s">
        <v>2</v>
      </c>
      <c r="D40" s="60" t="s">
        <v>79</v>
      </c>
      <c r="E40" s="57" t="s">
        <v>87</v>
      </c>
      <c r="F40" s="60"/>
      <c r="G40" s="117">
        <f>G41+G42</f>
        <v>0</v>
      </c>
      <c r="H40" s="117">
        <f>H41+H42</f>
        <v>0</v>
      </c>
    </row>
    <row r="41" spans="1:8" ht="88.5" hidden="1" customHeight="1">
      <c r="A41" s="103" t="s">
        <v>30</v>
      </c>
      <c r="B41" s="60" t="s">
        <v>27</v>
      </c>
      <c r="C41" s="60" t="s">
        <v>2</v>
      </c>
      <c r="D41" s="60" t="s">
        <v>79</v>
      </c>
      <c r="E41" s="57" t="s">
        <v>87</v>
      </c>
      <c r="F41" s="60" t="s">
        <v>31</v>
      </c>
      <c r="G41" s="115"/>
      <c r="H41" s="114"/>
    </row>
    <row r="42" spans="1:8" ht="48" hidden="1" customHeight="1">
      <c r="A42" s="103" t="s">
        <v>34</v>
      </c>
      <c r="B42" s="60" t="s">
        <v>27</v>
      </c>
      <c r="C42" s="60" t="s">
        <v>2</v>
      </c>
      <c r="D42" s="60" t="s">
        <v>79</v>
      </c>
      <c r="E42" s="57" t="s">
        <v>87</v>
      </c>
      <c r="F42" s="60" t="s">
        <v>35</v>
      </c>
      <c r="G42" s="115"/>
      <c r="H42" s="114"/>
    </row>
    <row r="43" spans="1:8" ht="39.75" hidden="1" customHeight="1">
      <c r="A43" s="103" t="s">
        <v>86</v>
      </c>
      <c r="B43" s="102" t="s">
        <v>27</v>
      </c>
      <c r="C43" s="102" t="s">
        <v>2</v>
      </c>
      <c r="D43" s="102" t="s">
        <v>79</v>
      </c>
      <c r="E43" s="57" t="s">
        <v>85</v>
      </c>
      <c r="F43" s="102"/>
      <c r="G43" s="104">
        <f>G44+G45</f>
        <v>0</v>
      </c>
      <c r="H43" s="104">
        <f>H44+H45</f>
        <v>0</v>
      </c>
    </row>
    <row r="44" spans="1:8" ht="83.25" hidden="1" customHeight="1">
      <c r="A44" s="103" t="s">
        <v>30</v>
      </c>
      <c r="B44" s="102" t="s">
        <v>27</v>
      </c>
      <c r="C44" s="102" t="s">
        <v>2</v>
      </c>
      <c r="D44" s="102" t="s">
        <v>79</v>
      </c>
      <c r="E44" s="57" t="s">
        <v>85</v>
      </c>
      <c r="F44" s="102" t="s">
        <v>31</v>
      </c>
      <c r="G44" s="101"/>
      <c r="H44" s="101"/>
    </row>
    <row r="45" spans="1:8" ht="51" hidden="1" customHeight="1">
      <c r="A45" s="103" t="s">
        <v>34</v>
      </c>
      <c r="B45" s="102" t="s">
        <v>27</v>
      </c>
      <c r="C45" s="102" t="s">
        <v>2</v>
      </c>
      <c r="D45" s="102" t="s">
        <v>79</v>
      </c>
      <c r="E45" s="57" t="s">
        <v>85</v>
      </c>
      <c r="F45" s="102" t="s">
        <v>35</v>
      </c>
      <c r="G45" s="101"/>
      <c r="H45" s="101"/>
    </row>
    <row r="46" spans="1:8" ht="49.5" customHeight="1">
      <c r="A46" s="107" t="s">
        <v>84</v>
      </c>
      <c r="B46" s="100" t="s">
        <v>27</v>
      </c>
      <c r="C46" s="100" t="s">
        <v>42</v>
      </c>
      <c r="D46" s="100" t="s">
        <v>133</v>
      </c>
      <c r="E46" s="133" t="s">
        <v>134</v>
      </c>
      <c r="F46" s="100"/>
      <c r="G46" s="112">
        <f>G47</f>
        <v>0</v>
      </c>
      <c r="H46" s="112">
        <f>H47</f>
        <v>9.68</v>
      </c>
    </row>
    <row r="47" spans="1:8" ht="45.75" customHeight="1">
      <c r="A47" s="103" t="s">
        <v>82</v>
      </c>
      <c r="B47" s="102" t="s">
        <v>27</v>
      </c>
      <c r="C47" s="102" t="s">
        <v>42</v>
      </c>
      <c r="D47" s="102" t="s">
        <v>133</v>
      </c>
      <c r="E47" s="133" t="s">
        <v>134</v>
      </c>
      <c r="F47" s="102"/>
      <c r="G47" s="104">
        <f>G48</f>
        <v>0</v>
      </c>
      <c r="H47" s="104">
        <f>H48</f>
        <v>9.68</v>
      </c>
    </row>
    <row r="48" spans="1:8" ht="48.75" customHeight="1">
      <c r="A48" s="103" t="s">
        <v>34</v>
      </c>
      <c r="B48" s="102" t="s">
        <v>27</v>
      </c>
      <c r="C48" s="102" t="s">
        <v>42</v>
      </c>
      <c r="D48" s="102" t="s">
        <v>133</v>
      </c>
      <c r="E48" s="133" t="s">
        <v>134</v>
      </c>
      <c r="F48" s="102" t="s">
        <v>35</v>
      </c>
      <c r="G48" s="101">
        <v>0</v>
      </c>
      <c r="H48" s="101">
        <v>9.68</v>
      </c>
    </row>
    <row r="49" spans="1:8" ht="81" hidden="1">
      <c r="A49" s="58" t="s">
        <v>58</v>
      </c>
      <c r="B49" s="100" t="s">
        <v>27</v>
      </c>
      <c r="C49" s="100" t="s">
        <v>2</v>
      </c>
      <c r="D49" s="100" t="s">
        <v>79</v>
      </c>
      <c r="E49" s="59" t="s">
        <v>75</v>
      </c>
      <c r="F49" s="100"/>
      <c r="G49" s="112">
        <f t="shared" ref="G49:H51" si="2">G50</f>
        <v>0</v>
      </c>
      <c r="H49" s="112">
        <f t="shared" si="2"/>
        <v>0</v>
      </c>
    </row>
    <row r="50" spans="1:8" ht="45" hidden="1" customHeight="1">
      <c r="A50" s="79" t="s">
        <v>81</v>
      </c>
      <c r="B50" s="102" t="s">
        <v>27</v>
      </c>
      <c r="C50" s="102" t="s">
        <v>2</v>
      </c>
      <c r="D50" s="102" t="s">
        <v>79</v>
      </c>
      <c r="E50" s="57" t="s">
        <v>78</v>
      </c>
      <c r="F50" s="102"/>
      <c r="G50" s="104">
        <f t="shared" si="2"/>
        <v>0</v>
      </c>
      <c r="H50" s="104">
        <f t="shared" si="2"/>
        <v>0</v>
      </c>
    </row>
    <row r="51" spans="1:8" ht="43.5" hidden="1" customHeight="1">
      <c r="A51" s="79" t="s">
        <v>80</v>
      </c>
      <c r="B51" s="102" t="s">
        <v>27</v>
      </c>
      <c r="C51" s="102" t="s">
        <v>2</v>
      </c>
      <c r="D51" s="102" t="s">
        <v>79</v>
      </c>
      <c r="E51" s="57" t="s">
        <v>78</v>
      </c>
      <c r="F51" s="102"/>
      <c r="G51" s="104">
        <f t="shared" si="2"/>
        <v>0</v>
      </c>
      <c r="H51" s="104">
        <f t="shared" si="2"/>
        <v>0</v>
      </c>
    </row>
    <row r="52" spans="1:8" ht="42" hidden="1" customHeight="1">
      <c r="A52" s="79" t="s">
        <v>34</v>
      </c>
      <c r="B52" s="102" t="s">
        <v>27</v>
      </c>
      <c r="C52" s="102" t="s">
        <v>2</v>
      </c>
      <c r="D52" s="102" t="s">
        <v>79</v>
      </c>
      <c r="E52" s="57" t="s">
        <v>78</v>
      </c>
      <c r="F52" s="102" t="s">
        <v>35</v>
      </c>
      <c r="G52" s="101"/>
      <c r="H52" s="101"/>
    </row>
    <row r="53" spans="1:8" ht="20.25">
      <c r="A53" s="118" t="s">
        <v>15</v>
      </c>
      <c r="B53" s="100" t="s">
        <v>27</v>
      </c>
      <c r="C53" s="100" t="s">
        <v>29</v>
      </c>
      <c r="D53" s="100" t="s">
        <v>28</v>
      </c>
      <c r="E53" s="59"/>
      <c r="F53" s="100"/>
      <c r="G53" s="98">
        <f t="shared" ref="G53:H55" si="3">G54</f>
        <v>4.2</v>
      </c>
      <c r="H53" s="98">
        <f t="shared" si="3"/>
        <v>104.3</v>
      </c>
    </row>
    <row r="54" spans="1:8" ht="20.25" customHeight="1">
      <c r="A54" s="54" t="s">
        <v>17</v>
      </c>
      <c r="B54" s="55" t="s">
        <v>27</v>
      </c>
      <c r="C54" s="55" t="s">
        <v>29</v>
      </c>
      <c r="D54" s="55" t="s">
        <v>42</v>
      </c>
      <c r="E54" s="52" t="s">
        <v>77</v>
      </c>
      <c r="F54" s="55"/>
      <c r="G54" s="113">
        <f t="shared" si="3"/>
        <v>4.2</v>
      </c>
      <c r="H54" s="106">
        <f t="shared" si="3"/>
        <v>104.3</v>
      </c>
    </row>
    <row r="55" spans="1:8" ht="40.5">
      <c r="A55" s="105" t="s">
        <v>47</v>
      </c>
      <c r="B55" s="60" t="s">
        <v>27</v>
      </c>
      <c r="C55" s="60" t="s">
        <v>29</v>
      </c>
      <c r="D55" s="60" t="s">
        <v>42</v>
      </c>
      <c r="E55" s="53" t="s">
        <v>138</v>
      </c>
      <c r="F55" s="60"/>
      <c r="G55" s="117">
        <f t="shared" si="3"/>
        <v>4.2</v>
      </c>
      <c r="H55" s="116">
        <f t="shared" si="3"/>
        <v>104.3</v>
      </c>
    </row>
    <row r="56" spans="1:8" ht="81">
      <c r="A56" s="105" t="s">
        <v>30</v>
      </c>
      <c r="B56" s="60" t="s">
        <v>27</v>
      </c>
      <c r="C56" s="60" t="s">
        <v>29</v>
      </c>
      <c r="D56" s="60" t="s">
        <v>42</v>
      </c>
      <c r="E56" s="53" t="s">
        <v>138</v>
      </c>
      <c r="F56" s="60" t="s">
        <v>31</v>
      </c>
      <c r="G56" s="115">
        <v>4.2</v>
      </c>
      <c r="H56" s="114">
        <v>104.3</v>
      </c>
    </row>
    <row r="57" spans="1:8" ht="20.25">
      <c r="A57" s="107" t="s">
        <v>61</v>
      </c>
      <c r="B57" s="100" t="s">
        <v>27</v>
      </c>
      <c r="C57" s="100" t="s">
        <v>33</v>
      </c>
      <c r="D57" s="100"/>
      <c r="E57" s="59"/>
      <c r="F57" s="100"/>
      <c r="G57" s="98">
        <f t="shared" ref="G57:H63" si="4">G58</f>
        <v>0</v>
      </c>
      <c r="H57" s="98">
        <f t="shared" si="4"/>
        <v>379.7</v>
      </c>
    </row>
    <row r="58" spans="1:8" ht="20.25">
      <c r="A58" s="107" t="s">
        <v>76</v>
      </c>
      <c r="B58" s="100" t="s">
        <v>27</v>
      </c>
      <c r="C58" s="100" t="s">
        <v>33</v>
      </c>
      <c r="D58" s="100" t="s">
        <v>43</v>
      </c>
      <c r="E58" s="59"/>
      <c r="F58" s="100"/>
      <c r="G58" s="112">
        <f t="shared" si="4"/>
        <v>0</v>
      </c>
      <c r="H58" s="112">
        <f t="shared" si="4"/>
        <v>379.7</v>
      </c>
    </row>
    <row r="59" spans="1:8" ht="81">
      <c r="A59" s="58" t="s">
        <v>58</v>
      </c>
      <c r="B59" s="100" t="s">
        <v>27</v>
      </c>
      <c r="C59" s="100" t="s">
        <v>33</v>
      </c>
      <c r="D59" s="100" t="s">
        <v>43</v>
      </c>
      <c r="E59" s="59" t="s">
        <v>75</v>
      </c>
      <c r="F59" s="100"/>
      <c r="G59" s="113">
        <f t="shared" si="4"/>
        <v>0</v>
      </c>
      <c r="H59" s="112">
        <f>H60+H64</f>
        <v>379.7</v>
      </c>
    </row>
    <row r="60" spans="1:8" ht="42.75" customHeight="1">
      <c r="A60" s="79" t="s">
        <v>59</v>
      </c>
      <c r="B60" s="102" t="s">
        <v>27</v>
      </c>
      <c r="C60" s="102" t="s">
        <v>33</v>
      </c>
      <c r="D60" s="102" t="s">
        <v>43</v>
      </c>
      <c r="E60" s="57" t="s">
        <v>74</v>
      </c>
      <c r="F60" s="102"/>
      <c r="G60" s="104">
        <f t="shared" si="4"/>
        <v>0</v>
      </c>
      <c r="H60" s="104">
        <f t="shared" si="4"/>
        <v>261.7</v>
      </c>
    </row>
    <row r="61" spans="1:8" ht="22.5" customHeight="1">
      <c r="A61" s="79" t="s">
        <v>60</v>
      </c>
      <c r="B61" s="102" t="s">
        <v>27</v>
      </c>
      <c r="C61" s="102" t="s">
        <v>33</v>
      </c>
      <c r="D61" s="102" t="s">
        <v>43</v>
      </c>
      <c r="E61" s="57" t="s">
        <v>74</v>
      </c>
      <c r="F61" s="102"/>
      <c r="G61" s="104">
        <f t="shared" si="4"/>
        <v>0</v>
      </c>
      <c r="H61" s="104">
        <f t="shared" si="4"/>
        <v>261.7</v>
      </c>
    </row>
    <row r="62" spans="1:8" ht="43.5" customHeight="1">
      <c r="A62" s="79" t="s">
        <v>34</v>
      </c>
      <c r="B62" s="102" t="s">
        <v>27</v>
      </c>
      <c r="C62" s="102" t="s">
        <v>33</v>
      </c>
      <c r="D62" s="102" t="s">
        <v>43</v>
      </c>
      <c r="E62" s="57" t="s">
        <v>74</v>
      </c>
      <c r="F62" s="102" t="s">
        <v>35</v>
      </c>
      <c r="G62" s="101"/>
      <c r="H62" s="101">
        <v>261.7</v>
      </c>
    </row>
    <row r="63" spans="1:8" ht="22.5" customHeight="1">
      <c r="A63" s="79" t="s">
        <v>148</v>
      </c>
      <c r="B63" s="102" t="s">
        <v>27</v>
      </c>
      <c r="C63" s="102" t="s">
        <v>33</v>
      </c>
      <c r="D63" s="102" t="s">
        <v>149</v>
      </c>
      <c r="E63" s="57" t="s">
        <v>151</v>
      </c>
      <c r="F63" s="102"/>
      <c r="G63" s="104">
        <f t="shared" si="4"/>
        <v>0</v>
      </c>
      <c r="H63" s="104">
        <f t="shared" si="4"/>
        <v>118</v>
      </c>
    </row>
    <row r="64" spans="1:8" ht="43.5" customHeight="1">
      <c r="A64" s="79" t="s">
        <v>34</v>
      </c>
      <c r="B64" s="102" t="s">
        <v>27</v>
      </c>
      <c r="C64" s="102" t="s">
        <v>33</v>
      </c>
      <c r="D64" s="102" t="s">
        <v>149</v>
      </c>
      <c r="E64" s="57" t="s">
        <v>151</v>
      </c>
      <c r="F64" s="102" t="s">
        <v>35</v>
      </c>
      <c r="G64" s="101"/>
      <c r="H64" s="101">
        <v>118</v>
      </c>
    </row>
    <row r="65" spans="1:8" ht="20.25">
      <c r="A65" s="107" t="s">
        <v>44</v>
      </c>
      <c r="B65" s="55" t="s">
        <v>27</v>
      </c>
      <c r="C65" s="55" t="s">
        <v>45</v>
      </c>
      <c r="D65" s="55" t="s">
        <v>28</v>
      </c>
      <c r="E65" s="59"/>
      <c r="F65" s="55"/>
      <c r="G65" s="110">
        <f t="shared" ref="G65:H67" si="5">G66</f>
        <v>-27.4</v>
      </c>
      <c r="H65" s="110">
        <f t="shared" si="5"/>
        <v>460</v>
      </c>
    </row>
    <row r="66" spans="1:8" ht="20.25">
      <c r="A66" s="109" t="s">
        <v>73</v>
      </c>
      <c r="B66" s="55" t="s">
        <v>27</v>
      </c>
      <c r="C66" s="55" t="s">
        <v>45</v>
      </c>
      <c r="D66" s="55" t="s">
        <v>42</v>
      </c>
      <c r="E66" s="111"/>
      <c r="F66" s="55"/>
      <c r="G66" s="106">
        <f t="shared" si="5"/>
        <v>-27.4</v>
      </c>
      <c r="H66" s="106">
        <f>H67+H70</f>
        <v>460</v>
      </c>
    </row>
    <row r="67" spans="1:8" ht="46.5" customHeight="1">
      <c r="A67" s="103" t="s">
        <v>72</v>
      </c>
      <c r="B67" s="102" t="s">
        <v>27</v>
      </c>
      <c r="C67" s="102" t="s">
        <v>45</v>
      </c>
      <c r="D67" s="102" t="s">
        <v>42</v>
      </c>
      <c r="E67" s="57" t="s">
        <v>71</v>
      </c>
      <c r="F67" s="102"/>
      <c r="G67" s="104">
        <f t="shared" si="5"/>
        <v>-27.4</v>
      </c>
      <c r="H67" s="104">
        <f>H68+H69</f>
        <v>110</v>
      </c>
    </row>
    <row r="68" spans="1:8" ht="46.5" customHeight="1">
      <c r="A68" s="79" t="s">
        <v>34</v>
      </c>
      <c r="B68" s="102" t="s">
        <v>27</v>
      </c>
      <c r="C68" s="102" t="s">
        <v>45</v>
      </c>
      <c r="D68" s="102" t="s">
        <v>42</v>
      </c>
      <c r="E68" s="57" t="s">
        <v>71</v>
      </c>
      <c r="F68" s="102" t="s">
        <v>35</v>
      </c>
      <c r="G68" s="101">
        <v>-27.4</v>
      </c>
      <c r="H68" s="101">
        <v>100</v>
      </c>
    </row>
    <row r="69" spans="1:8" ht="46.5" customHeight="1">
      <c r="A69" s="79" t="s">
        <v>34</v>
      </c>
      <c r="B69" s="102" t="s">
        <v>27</v>
      </c>
      <c r="C69" s="102" t="s">
        <v>45</v>
      </c>
      <c r="D69" s="102" t="s">
        <v>42</v>
      </c>
      <c r="E69" s="57" t="s">
        <v>139</v>
      </c>
      <c r="F69" s="102" t="s">
        <v>35</v>
      </c>
      <c r="G69" s="119"/>
      <c r="H69" s="119">
        <v>10</v>
      </c>
    </row>
    <row r="70" spans="1:8" s="143" customFormat="1" ht="46.5" customHeight="1">
      <c r="A70" s="140" t="s">
        <v>140</v>
      </c>
      <c r="B70" s="141" t="s">
        <v>27</v>
      </c>
      <c r="C70" s="141" t="s">
        <v>45</v>
      </c>
      <c r="D70" s="141" t="s">
        <v>42</v>
      </c>
      <c r="E70" s="142" t="s">
        <v>71</v>
      </c>
      <c r="F70" s="141"/>
      <c r="G70" s="146">
        <f t="shared" ref="G70" si="6">G71</f>
        <v>0</v>
      </c>
      <c r="H70" s="146">
        <f>H71</f>
        <v>350</v>
      </c>
    </row>
    <row r="71" spans="1:8" s="143" customFormat="1" ht="46.5" customHeight="1">
      <c r="A71" s="144" t="s">
        <v>34</v>
      </c>
      <c r="B71" s="141" t="s">
        <v>27</v>
      </c>
      <c r="C71" s="141" t="s">
        <v>45</v>
      </c>
      <c r="D71" s="141" t="s">
        <v>42</v>
      </c>
      <c r="E71" s="142" t="s">
        <v>139</v>
      </c>
      <c r="F71" s="141" t="s">
        <v>35</v>
      </c>
      <c r="G71" s="145"/>
      <c r="H71" s="145">
        <v>350</v>
      </c>
    </row>
    <row r="72" spans="1:8" ht="22.5" customHeight="1">
      <c r="A72" s="109" t="s">
        <v>70</v>
      </c>
      <c r="B72" s="55" t="s">
        <v>27</v>
      </c>
      <c r="C72" s="55" t="s">
        <v>41</v>
      </c>
      <c r="D72" s="55" t="s">
        <v>45</v>
      </c>
      <c r="E72" s="108"/>
      <c r="F72" s="55"/>
      <c r="G72" s="106">
        <f t="shared" ref="G72:H73" si="7">G73</f>
        <v>25.2</v>
      </c>
      <c r="H72" s="106">
        <f t="shared" si="7"/>
        <v>447.3</v>
      </c>
    </row>
    <row r="73" spans="1:8" ht="22.5" customHeight="1">
      <c r="A73" s="107" t="s">
        <v>69</v>
      </c>
      <c r="B73" s="55" t="s">
        <v>27</v>
      </c>
      <c r="C73" s="55" t="s">
        <v>41</v>
      </c>
      <c r="D73" s="55" t="s">
        <v>45</v>
      </c>
      <c r="E73" s="59" t="s">
        <v>68</v>
      </c>
      <c r="F73" s="55"/>
      <c r="G73" s="106">
        <f t="shared" si="7"/>
        <v>25.2</v>
      </c>
      <c r="H73" s="106">
        <f t="shared" si="7"/>
        <v>447.3</v>
      </c>
    </row>
    <row r="74" spans="1:8" ht="24" customHeight="1">
      <c r="A74" s="105" t="s">
        <v>67</v>
      </c>
      <c r="B74" s="102" t="s">
        <v>27</v>
      </c>
      <c r="C74" s="102" t="s">
        <v>41</v>
      </c>
      <c r="D74" s="102" t="s">
        <v>45</v>
      </c>
      <c r="E74" s="57" t="s">
        <v>66</v>
      </c>
      <c r="F74" s="102"/>
      <c r="G74" s="104">
        <f>G75+G76</f>
        <v>25.2</v>
      </c>
      <c r="H74" s="104">
        <f>H75+H76</f>
        <v>447.3</v>
      </c>
    </row>
    <row r="75" spans="1:8" ht="81">
      <c r="A75" s="103" t="s">
        <v>30</v>
      </c>
      <c r="B75" s="102" t="s">
        <v>27</v>
      </c>
      <c r="C75" s="102" t="s">
        <v>41</v>
      </c>
      <c r="D75" s="102" t="s">
        <v>45</v>
      </c>
      <c r="E75" s="57" t="s">
        <v>66</v>
      </c>
      <c r="F75" s="102" t="s">
        <v>31</v>
      </c>
      <c r="G75" s="101">
        <v>0</v>
      </c>
      <c r="H75" s="101">
        <v>274.10000000000002</v>
      </c>
    </row>
    <row r="76" spans="1:8" ht="40.5">
      <c r="A76" s="79" t="s">
        <v>34</v>
      </c>
      <c r="B76" s="102" t="s">
        <v>27</v>
      </c>
      <c r="C76" s="102" t="s">
        <v>41</v>
      </c>
      <c r="D76" s="102" t="s">
        <v>45</v>
      </c>
      <c r="E76" s="57" t="s">
        <v>66</v>
      </c>
      <c r="F76" s="102" t="s">
        <v>35</v>
      </c>
      <c r="G76" s="101">
        <v>25.2</v>
      </c>
      <c r="H76" s="101">
        <v>173.2</v>
      </c>
    </row>
    <row r="77" spans="1:8" ht="25.5" customHeight="1">
      <c r="A77" s="58" t="s">
        <v>51</v>
      </c>
      <c r="B77" s="100" t="s">
        <v>50</v>
      </c>
      <c r="C77" s="100" t="s">
        <v>49</v>
      </c>
      <c r="D77" s="100" t="s">
        <v>49</v>
      </c>
      <c r="E77" s="59" t="s">
        <v>65</v>
      </c>
      <c r="F77" s="100"/>
      <c r="G77" s="99">
        <v>-40</v>
      </c>
      <c r="H77" s="98">
        <v>0</v>
      </c>
    </row>
    <row r="78" spans="1:8" ht="20.25">
      <c r="A78" s="97" t="s">
        <v>25</v>
      </c>
      <c r="B78" s="96"/>
      <c r="C78" s="96"/>
      <c r="D78" s="96"/>
      <c r="E78" s="96"/>
      <c r="F78" s="96"/>
      <c r="G78" s="95">
        <f>G6+G53+G57+G65+G71+G77</f>
        <v>119.995</v>
      </c>
      <c r="H78" s="95">
        <f>H72+H65+H57+H53+H38+H30+H21+H17+H12+H7</f>
        <v>3708.9650000000006</v>
      </c>
    </row>
    <row r="79" spans="1:8">
      <c r="G79" s="85" t="e">
        <f>#REF!</f>
        <v>#REF!</v>
      </c>
      <c r="H79" s="94" t="e">
        <f>#REF!</f>
        <v>#REF!</v>
      </c>
    </row>
    <row r="80" spans="1:8">
      <c r="A80" s="197"/>
      <c r="B80" s="90"/>
      <c r="C80" s="90"/>
      <c r="D80" s="90"/>
      <c r="E80" s="91"/>
      <c r="F80" s="90"/>
      <c r="G80" s="93" t="e">
        <f>G79-G78</f>
        <v>#REF!</v>
      </c>
      <c r="H80" s="93" t="e">
        <f>H79-H78</f>
        <v>#REF!</v>
      </c>
    </row>
    <row r="81" spans="1:8">
      <c r="A81" s="197"/>
      <c r="B81" s="90"/>
      <c r="C81" s="90"/>
      <c r="D81" s="90"/>
      <c r="E81" s="91"/>
      <c r="F81" s="90"/>
      <c r="G81" s="90"/>
      <c r="H81" s="89"/>
    </row>
    <row r="83" spans="1:8">
      <c r="A83" s="88"/>
    </row>
  </sheetData>
  <mergeCells count="4">
    <mergeCell ref="C1:H1"/>
    <mergeCell ref="A2:H2"/>
    <mergeCell ref="B3:F3"/>
    <mergeCell ref="A80:A81"/>
  </mergeCells>
  <pageMargins left="0.70866141732283472" right="0.23622047244094491" top="0.74803149606299213" bottom="0.43307086614173229" header="0.31496062992125984" footer="0.31496062992125984"/>
  <pageSetup paperSize="9" scale="47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K85"/>
  <sheetViews>
    <sheetView tabSelected="1" zoomScale="80" zoomScaleNormal="80" workbookViewId="0">
      <selection activeCell="J78" sqref="J78"/>
    </sheetView>
  </sheetViews>
  <sheetFormatPr defaultRowHeight="18.75"/>
  <cols>
    <col min="1" max="1" width="90.85546875" style="86" customWidth="1"/>
    <col min="2" max="4" width="9.140625" style="86"/>
    <col min="5" max="5" width="27" style="87" customWidth="1"/>
    <col min="6" max="6" width="9.140625" style="86"/>
    <col min="7" max="7" width="20.42578125" style="85" customWidth="1"/>
    <col min="8" max="8" width="20.7109375" style="84" customWidth="1"/>
    <col min="9" max="16384" width="9.140625" style="83"/>
  </cols>
  <sheetData>
    <row r="1" spans="1:11" ht="69.75" customHeight="1">
      <c r="A1" s="127"/>
      <c r="B1" s="128"/>
      <c r="C1" s="194"/>
      <c r="D1" s="194"/>
      <c r="E1" s="194"/>
      <c r="F1" s="194"/>
      <c r="G1" s="194"/>
      <c r="H1" s="194"/>
    </row>
    <row r="2" spans="1:11" ht="69.75" customHeight="1">
      <c r="A2" s="195" t="s">
        <v>132</v>
      </c>
      <c r="B2" s="195"/>
      <c r="C2" s="195"/>
      <c r="D2" s="195"/>
      <c r="E2" s="195"/>
      <c r="F2" s="195"/>
      <c r="G2" s="195"/>
      <c r="H2" s="195"/>
    </row>
    <row r="3" spans="1:11">
      <c r="A3" s="127"/>
      <c r="B3" s="196"/>
      <c r="C3" s="196"/>
      <c r="D3" s="196"/>
      <c r="E3" s="196"/>
      <c r="F3" s="196"/>
      <c r="G3" s="127"/>
      <c r="H3" s="125" t="s">
        <v>4</v>
      </c>
    </row>
    <row r="4" spans="1:11" ht="40.5">
      <c r="A4" s="56" t="s">
        <v>26</v>
      </c>
      <c r="B4" s="56" t="s">
        <v>123</v>
      </c>
      <c r="C4" s="56" t="s">
        <v>122</v>
      </c>
      <c r="D4" s="56" t="s">
        <v>121</v>
      </c>
      <c r="E4" s="124" t="s">
        <v>120</v>
      </c>
      <c r="F4" s="56" t="s">
        <v>119</v>
      </c>
      <c r="G4" s="56" t="s">
        <v>118</v>
      </c>
      <c r="H4" s="63" t="s">
        <v>46</v>
      </c>
    </row>
    <row r="5" spans="1:11">
      <c r="A5" s="63">
        <v>1</v>
      </c>
      <c r="B5" s="63">
        <v>2</v>
      </c>
      <c r="C5" s="63">
        <v>3</v>
      </c>
      <c r="D5" s="63">
        <v>4</v>
      </c>
      <c r="E5" s="123">
        <v>5</v>
      </c>
      <c r="F5" s="63">
        <v>6</v>
      </c>
      <c r="G5" s="63">
        <v>7</v>
      </c>
      <c r="H5" s="122">
        <v>8</v>
      </c>
    </row>
    <row r="6" spans="1:11" ht="25.5">
      <c r="A6" s="130" t="s">
        <v>124</v>
      </c>
      <c r="B6" s="61"/>
      <c r="C6" s="61"/>
      <c r="D6" s="61"/>
      <c r="E6" s="121"/>
      <c r="F6" s="61"/>
      <c r="G6" s="99">
        <f>G10+G14</f>
        <v>4.2</v>
      </c>
      <c r="H6" s="99">
        <f>H10+H14</f>
        <v>477.2</v>
      </c>
    </row>
    <row r="7" spans="1:11" ht="40.5">
      <c r="A7" s="46" t="s">
        <v>117</v>
      </c>
      <c r="B7" s="55" t="s">
        <v>27</v>
      </c>
      <c r="C7" s="55" t="s">
        <v>2</v>
      </c>
      <c r="D7" s="55" t="s">
        <v>29</v>
      </c>
      <c r="E7" s="52"/>
      <c r="F7" s="55"/>
      <c r="G7" s="113">
        <f t="shared" ref="G7:H9" si="0">G8</f>
        <v>0</v>
      </c>
      <c r="H7" s="106">
        <f t="shared" si="0"/>
        <v>372.9</v>
      </c>
    </row>
    <row r="8" spans="1:11" ht="40.5">
      <c r="A8" s="58" t="s">
        <v>116</v>
      </c>
      <c r="B8" s="55" t="s">
        <v>27</v>
      </c>
      <c r="C8" s="55" t="s">
        <v>2</v>
      </c>
      <c r="D8" s="55" t="s">
        <v>29</v>
      </c>
      <c r="E8" s="52" t="s">
        <v>77</v>
      </c>
      <c r="F8" s="55"/>
      <c r="G8" s="113">
        <f t="shared" si="0"/>
        <v>0</v>
      </c>
      <c r="H8" s="106">
        <f t="shared" si="0"/>
        <v>372.9</v>
      </c>
    </row>
    <row r="9" spans="1:11" ht="23.25" customHeight="1">
      <c r="A9" s="46" t="s">
        <v>115</v>
      </c>
      <c r="B9" s="55" t="s">
        <v>27</v>
      </c>
      <c r="C9" s="55" t="s">
        <v>2</v>
      </c>
      <c r="D9" s="55" t="s">
        <v>29</v>
      </c>
      <c r="E9" s="52" t="s">
        <v>137</v>
      </c>
      <c r="F9" s="55"/>
      <c r="G9" s="113">
        <f t="shared" si="0"/>
        <v>0</v>
      </c>
      <c r="H9" s="112">
        <f t="shared" si="0"/>
        <v>372.9</v>
      </c>
    </row>
    <row r="10" spans="1:11" ht="81">
      <c r="A10" s="105" t="s">
        <v>30</v>
      </c>
      <c r="B10" s="60" t="s">
        <v>27</v>
      </c>
      <c r="C10" s="60" t="s">
        <v>2</v>
      </c>
      <c r="D10" s="60" t="s">
        <v>29</v>
      </c>
      <c r="E10" s="53" t="s">
        <v>137</v>
      </c>
      <c r="F10" s="60" t="s">
        <v>31</v>
      </c>
      <c r="G10" s="115"/>
      <c r="H10" s="101">
        <v>372.9</v>
      </c>
      <c r="K10" s="147"/>
    </row>
    <row r="11" spans="1:11" ht="20.25">
      <c r="A11" s="118" t="s">
        <v>15</v>
      </c>
      <c r="B11" s="100" t="s">
        <v>27</v>
      </c>
      <c r="C11" s="100" t="s">
        <v>29</v>
      </c>
      <c r="D11" s="100" t="s">
        <v>28</v>
      </c>
      <c r="E11" s="59"/>
      <c r="F11" s="100"/>
      <c r="G11" s="98">
        <f t="shared" ref="G11:H13" si="1">G12</f>
        <v>4.2</v>
      </c>
      <c r="H11" s="98">
        <f t="shared" si="1"/>
        <v>104.3</v>
      </c>
    </row>
    <row r="12" spans="1:11" ht="20.25" customHeight="1">
      <c r="A12" s="54" t="s">
        <v>17</v>
      </c>
      <c r="B12" s="55" t="s">
        <v>27</v>
      </c>
      <c r="C12" s="55" t="s">
        <v>29</v>
      </c>
      <c r="D12" s="55" t="s">
        <v>42</v>
      </c>
      <c r="E12" s="52" t="s">
        <v>77</v>
      </c>
      <c r="F12" s="55"/>
      <c r="G12" s="113">
        <f t="shared" si="1"/>
        <v>4.2</v>
      </c>
      <c r="H12" s="106">
        <f t="shared" si="1"/>
        <v>104.3</v>
      </c>
    </row>
    <row r="13" spans="1:11" ht="40.5">
      <c r="A13" s="105" t="s">
        <v>47</v>
      </c>
      <c r="B13" s="60" t="s">
        <v>27</v>
      </c>
      <c r="C13" s="60" t="s">
        <v>29</v>
      </c>
      <c r="D13" s="60" t="s">
        <v>42</v>
      </c>
      <c r="E13" s="53" t="s">
        <v>138</v>
      </c>
      <c r="F13" s="60"/>
      <c r="G13" s="117">
        <f t="shared" si="1"/>
        <v>4.2</v>
      </c>
      <c r="H13" s="116">
        <f t="shared" si="1"/>
        <v>104.3</v>
      </c>
    </row>
    <row r="14" spans="1:11" ht="81">
      <c r="A14" s="105" t="s">
        <v>30</v>
      </c>
      <c r="B14" s="60" t="s">
        <v>27</v>
      </c>
      <c r="C14" s="60" t="s">
        <v>29</v>
      </c>
      <c r="D14" s="60" t="s">
        <v>42</v>
      </c>
      <c r="E14" s="53" t="s">
        <v>138</v>
      </c>
      <c r="F14" s="60" t="s">
        <v>31</v>
      </c>
      <c r="G14" s="115">
        <v>4.2</v>
      </c>
      <c r="H14" s="114">
        <v>104.3</v>
      </c>
    </row>
    <row r="15" spans="1:11" ht="25.5">
      <c r="A15" s="129" t="s">
        <v>125</v>
      </c>
      <c r="B15" s="60"/>
      <c r="C15" s="60"/>
      <c r="D15" s="60"/>
      <c r="E15" s="53"/>
      <c r="F15" s="60"/>
      <c r="G15" s="131">
        <v>0</v>
      </c>
      <c r="H15" s="131">
        <f>H16+H22+H26+H35+H43+H58+H66+H73</f>
        <v>3231.7700000000004</v>
      </c>
      <c r="J15" s="147"/>
    </row>
    <row r="16" spans="1:11" ht="60.75">
      <c r="A16" s="54" t="s">
        <v>32</v>
      </c>
      <c r="B16" s="55" t="s">
        <v>27</v>
      </c>
      <c r="C16" s="55" t="s">
        <v>2</v>
      </c>
      <c r="D16" s="55" t="s">
        <v>33</v>
      </c>
      <c r="E16" s="53"/>
      <c r="F16" s="55"/>
      <c r="G16" s="113">
        <f>G17</f>
        <v>183.20000000000002</v>
      </c>
      <c r="H16" s="113">
        <f>H17</f>
        <v>1165.7</v>
      </c>
    </row>
    <row r="17" spans="1:8" ht="60.75">
      <c r="A17" s="58" t="s">
        <v>114</v>
      </c>
      <c r="B17" s="100" t="s">
        <v>27</v>
      </c>
      <c r="C17" s="100" t="s">
        <v>2</v>
      </c>
      <c r="D17" s="100" t="s">
        <v>33</v>
      </c>
      <c r="E17" s="52" t="s">
        <v>48</v>
      </c>
      <c r="F17" s="100"/>
      <c r="G17" s="113">
        <f>G18+G22+G26</f>
        <v>183.20000000000002</v>
      </c>
      <c r="H17" s="113">
        <f>H18</f>
        <v>1165.7</v>
      </c>
    </row>
    <row r="18" spans="1:8" ht="66" customHeight="1">
      <c r="A18" s="58" t="s">
        <v>113</v>
      </c>
      <c r="B18" s="100" t="s">
        <v>27</v>
      </c>
      <c r="C18" s="100" t="s">
        <v>2</v>
      </c>
      <c r="D18" s="100" t="s">
        <v>33</v>
      </c>
      <c r="E18" s="52" t="s">
        <v>112</v>
      </c>
      <c r="F18" s="100"/>
      <c r="G18" s="113">
        <f>G19</f>
        <v>0</v>
      </c>
      <c r="H18" s="106">
        <f>H19</f>
        <v>1165.7</v>
      </c>
    </row>
    <row r="19" spans="1:8" s="120" customFormat="1" ht="48.75" customHeight="1">
      <c r="A19" s="79" t="s">
        <v>111</v>
      </c>
      <c r="B19" s="102" t="s">
        <v>27</v>
      </c>
      <c r="C19" s="102" t="s">
        <v>2</v>
      </c>
      <c r="D19" s="102" t="s">
        <v>33</v>
      </c>
      <c r="E19" s="53" t="s">
        <v>110</v>
      </c>
      <c r="F19" s="102"/>
      <c r="G19" s="117">
        <f>G20</f>
        <v>0</v>
      </c>
      <c r="H19" s="117">
        <f>H20</f>
        <v>1165.7</v>
      </c>
    </row>
    <row r="20" spans="1:8" s="120" customFormat="1" ht="41.25" customHeight="1">
      <c r="A20" s="79" t="s">
        <v>109</v>
      </c>
      <c r="B20" s="102" t="s">
        <v>27</v>
      </c>
      <c r="C20" s="102" t="s">
        <v>2</v>
      </c>
      <c r="D20" s="102" t="s">
        <v>33</v>
      </c>
      <c r="E20" s="57" t="s">
        <v>108</v>
      </c>
      <c r="F20" s="102"/>
      <c r="G20" s="104">
        <f>G21</f>
        <v>0</v>
      </c>
      <c r="H20" s="104">
        <f>H21</f>
        <v>1165.7</v>
      </c>
    </row>
    <row r="21" spans="1:8" s="120" customFormat="1" ht="83.25" customHeight="1">
      <c r="A21" s="79" t="s">
        <v>30</v>
      </c>
      <c r="B21" s="102" t="s">
        <v>27</v>
      </c>
      <c r="C21" s="102" t="s">
        <v>2</v>
      </c>
      <c r="D21" s="102" t="s">
        <v>33</v>
      </c>
      <c r="E21" s="57" t="s">
        <v>108</v>
      </c>
      <c r="F21" s="102" t="s">
        <v>31</v>
      </c>
      <c r="G21" s="101"/>
      <c r="H21" s="101">
        <v>1165.7</v>
      </c>
    </row>
    <row r="22" spans="1:8" ht="81">
      <c r="A22" s="58" t="s">
        <v>58</v>
      </c>
      <c r="B22" s="100" t="s">
        <v>27</v>
      </c>
      <c r="C22" s="100" t="s">
        <v>2</v>
      </c>
      <c r="D22" s="100" t="s">
        <v>79</v>
      </c>
      <c r="E22" s="59" t="s">
        <v>75</v>
      </c>
      <c r="F22" s="100"/>
      <c r="G22" s="112">
        <f t="shared" ref="G22:H24" si="2">G23</f>
        <v>17.37</v>
      </c>
      <c r="H22" s="112">
        <f t="shared" si="2"/>
        <v>361.96</v>
      </c>
    </row>
    <row r="23" spans="1:8" ht="44.25" customHeight="1">
      <c r="A23" s="79" t="s">
        <v>81</v>
      </c>
      <c r="B23" s="102" t="s">
        <v>27</v>
      </c>
      <c r="C23" s="102" t="s">
        <v>2</v>
      </c>
      <c r="D23" s="102" t="s">
        <v>79</v>
      </c>
      <c r="E23" s="57" t="s">
        <v>78</v>
      </c>
      <c r="F23" s="102"/>
      <c r="G23" s="104">
        <f t="shared" si="2"/>
        <v>17.37</v>
      </c>
      <c r="H23" s="104">
        <f t="shared" si="2"/>
        <v>361.96</v>
      </c>
    </row>
    <row r="24" spans="1:8" ht="44.25" customHeight="1">
      <c r="A24" s="79" t="s">
        <v>80</v>
      </c>
      <c r="B24" s="102" t="s">
        <v>27</v>
      </c>
      <c r="C24" s="102" t="s">
        <v>2</v>
      </c>
      <c r="D24" s="102" t="s">
        <v>79</v>
      </c>
      <c r="E24" s="57" t="s">
        <v>78</v>
      </c>
      <c r="F24" s="102"/>
      <c r="G24" s="104">
        <f t="shared" si="2"/>
        <v>17.37</v>
      </c>
      <c r="H24" s="104">
        <f t="shared" si="2"/>
        <v>361.96</v>
      </c>
    </row>
    <row r="25" spans="1:8" ht="44.25" customHeight="1">
      <c r="A25" s="79" t="s">
        <v>34</v>
      </c>
      <c r="B25" s="102" t="s">
        <v>27</v>
      </c>
      <c r="C25" s="102" t="s">
        <v>2</v>
      </c>
      <c r="D25" s="102" t="s">
        <v>79</v>
      </c>
      <c r="E25" s="57" t="s">
        <v>78</v>
      </c>
      <c r="F25" s="102" t="s">
        <v>35</v>
      </c>
      <c r="G25" s="101">
        <v>17.37</v>
      </c>
      <c r="H25" s="101">
        <v>361.96</v>
      </c>
    </row>
    <row r="26" spans="1:8" ht="81">
      <c r="A26" s="58" t="s">
        <v>107</v>
      </c>
      <c r="B26" s="100" t="s">
        <v>27</v>
      </c>
      <c r="C26" s="100" t="s">
        <v>2</v>
      </c>
      <c r="D26" s="100" t="s">
        <v>79</v>
      </c>
      <c r="E26" s="59" t="s">
        <v>106</v>
      </c>
      <c r="F26" s="100"/>
      <c r="G26" s="112">
        <f>G27+G32</f>
        <v>165.83</v>
      </c>
      <c r="H26" s="112">
        <f>H27+H32</f>
        <v>407.43</v>
      </c>
    </row>
    <row r="27" spans="1:8" ht="40.5">
      <c r="A27" s="79" t="s">
        <v>105</v>
      </c>
      <c r="B27" s="102" t="s">
        <v>27</v>
      </c>
      <c r="C27" s="102" t="s">
        <v>2</v>
      </c>
      <c r="D27" s="102" t="s">
        <v>79</v>
      </c>
      <c r="E27" s="57" t="s">
        <v>104</v>
      </c>
      <c r="F27" s="102"/>
      <c r="G27" s="104">
        <v>165.83</v>
      </c>
      <c r="H27" s="104">
        <v>377.43</v>
      </c>
    </row>
    <row r="28" spans="1:8" ht="22.5" customHeight="1">
      <c r="A28" s="79" t="s">
        <v>103</v>
      </c>
      <c r="B28" s="102" t="s">
        <v>27</v>
      </c>
      <c r="C28" s="102" t="s">
        <v>2</v>
      </c>
      <c r="D28" s="102" t="s">
        <v>79</v>
      </c>
      <c r="E28" s="57" t="s">
        <v>102</v>
      </c>
      <c r="F28" s="102"/>
      <c r="G28" s="104">
        <f>G29</f>
        <v>0</v>
      </c>
      <c r="H28" s="104">
        <v>139.32</v>
      </c>
    </row>
    <row r="29" spans="1:8" ht="41.25" customHeight="1">
      <c r="A29" s="79" t="s">
        <v>34</v>
      </c>
      <c r="B29" s="102" t="s">
        <v>27</v>
      </c>
      <c r="C29" s="102" t="s">
        <v>2</v>
      </c>
      <c r="D29" s="102" t="s">
        <v>79</v>
      </c>
      <c r="E29" s="57" t="s">
        <v>100</v>
      </c>
      <c r="F29" s="102" t="s">
        <v>35</v>
      </c>
      <c r="G29" s="101">
        <v>0</v>
      </c>
      <c r="H29" s="101">
        <v>139.32</v>
      </c>
    </row>
    <row r="30" spans="1:8" ht="26.25" customHeight="1">
      <c r="A30" s="79" t="s">
        <v>36</v>
      </c>
      <c r="B30" s="102" t="s">
        <v>27</v>
      </c>
      <c r="C30" s="102" t="s">
        <v>2</v>
      </c>
      <c r="D30" s="102" t="s">
        <v>79</v>
      </c>
      <c r="E30" s="57" t="s">
        <v>102</v>
      </c>
      <c r="F30" s="102"/>
      <c r="G30" s="119">
        <f>G31</f>
        <v>0</v>
      </c>
      <c r="H30" s="119">
        <f>H31</f>
        <v>69.50500000000001</v>
      </c>
    </row>
    <row r="31" spans="1:8" ht="22.5" customHeight="1">
      <c r="A31" s="79" t="s">
        <v>101</v>
      </c>
      <c r="B31" s="102" t="s">
        <v>27</v>
      </c>
      <c r="C31" s="102" t="s">
        <v>2</v>
      </c>
      <c r="D31" s="102" t="s">
        <v>79</v>
      </c>
      <c r="E31" s="57" t="s">
        <v>100</v>
      </c>
      <c r="F31" s="102" t="s">
        <v>37</v>
      </c>
      <c r="G31" s="101">
        <v>0</v>
      </c>
      <c r="H31" s="101">
        <f>68.105+0.7+0.7</f>
        <v>69.50500000000001</v>
      </c>
    </row>
    <row r="32" spans="1:8" ht="41.25" customHeight="1">
      <c r="A32" s="79" t="s">
        <v>99</v>
      </c>
      <c r="B32" s="102" t="s">
        <v>27</v>
      </c>
      <c r="C32" s="102" t="s">
        <v>2</v>
      </c>
      <c r="D32" s="102" t="s">
        <v>79</v>
      </c>
      <c r="E32" s="57" t="s">
        <v>136</v>
      </c>
      <c r="F32" s="102"/>
      <c r="G32" s="104">
        <f>G33</f>
        <v>0</v>
      </c>
      <c r="H32" s="104">
        <f>H33</f>
        <v>30</v>
      </c>
    </row>
    <row r="33" spans="1:8" ht="41.25" customHeight="1">
      <c r="A33" s="79" t="s">
        <v>97</v>
      </c>
      <c r="B33" s="102" t="s">
        <v>27</v>
      </c>
      <c r="C33" s="60" t="s">
        <v>2</v>
      </c>
      <c r="D33" s="60" t="s">
        <v>79</v>
      </c>
      <c r="E33" s="57" t="s">
        <v>98</v>
      </c>
      <c r="F33" s="102"/>
      <c r="G33" s="117">
        <f>G34</f>
        <v>0</v>
      </c>
      <c r="H33" s="104">
        <f>H34</f>
        <v>30</v>
      </c>
    </row>
    <row r="34" spans="1:8" ht="41.25" customHeight="1">
      <c r="A34" s="79" t="s">
        <v>34</v>
      </c>
      <c r="B34" s="102" t="s">
        <v>27</v>
      </c>
      <c r="C34" s="60" t="s">
        <v>2</v>
      </c>
      <c r="D34" s="60" t="s">
        <v>79</v>
      </c>
      <c r="E34" s="57" t="s">
        <v>96</v>
      </c>
      <c r="F34" s="102" t="s">
        <v>39</v>
      </c>
      <c r="G34" s="115">
        <v>0</v>
      </c>
      <c r="H34" s="101">
        <v>30</v>
      </c>
    </row>
    <row r="35" spans="1:8" ht="20.25">
      <c r="A35" s="54" t="s">
        <v>40</v>
      </c>
      <c r="B35" s="55" t="s">
        <v>27</v>
      </c>
      <c r="C35" s="55" t="s">
        <v>2</v>
      </c>
      <c r="D35" s="55" t="s">
        <v>41</v>
      </c>
      <c r="E35" s="52"/>
      <c r="F35" s="55"/>
      <c r="G35" s="113">
        <f>G36</f>
        <v>0</v>
      </c>
      <c r="H35" s="113">
        <f>H36</f>
        <v>0</v>
      </c>
    </row>
    <row r="36" spans="1:8" ht="43.5" customHeight="1">
      <c r="A36" s="58" t="s">
        <v>84</v>
      </c>
      <c r="B36" s="100" t="s">
        <v>27</v>
      </c>
      <c r="C36" s="100" t="s">
        <v>2</v>
      </c>
      <c r="D36" s="100" t="s">
        <v>41</v>
      </c>
      <c r="E36" s="59" t="s">
        <v>83</v>
      </c>
      <c r="F36" s="100"/>
      <c r="G36" s="112">
        <f>G37+G40</f>
        <v>0</v>
      </c>
      <c r="H36" s="112">
        <f>H37+H40</f>
        <v>0</v>
      </c>
    </row>
    <row r="37" spans="1:8" ht="43.5" customHeight="1">
      <c r="A37" s="79" t="s">
        <v>95</v>
      </c>
      <c r="B37" s="102" t="s">
        <v>27</v>
      </c>
      <c r="C37" s="102" t="s">
        <v>2</v>
      </c>
      <c r="D37" s="102" t="s">
        <v>41</v>
      </c>
      <c r="E37" s="57" t="s">
        <v>93</v>
      </c>
      <c r="F37" s="102"/>
      <c r="G37" s="104">
        <f>G38</f>
        <v>0</v>
      </c>
      <c r="H37" s="104">
        <f>H38</f>
        <v>0</v>
      </c>
    </row>
    <row r="38" spans="1:8" ht="44.25" customHeight="1">
      <c r="A38" s="103" t="s">
        <v>94</v>
      </c>
      <c r="B38" s="102" t="s">
        <v>27</v>
      </c>
      <c r="C38" s="102" t="s">
        <v>2</v>
      </c>
      <c r="D38" s="102" t="s">
        <v>41</v>
      </c>
      <c r="E38" s="57" t="s">
        <v>93</v>
      </c>
      <c r="F38" s="102"/>
      <c r="G38" s="104">
        <f>G39</f>
        <v>0</v>
      </c>
      <c r="H38" s="104">
        <f>H39</f>
        <v>0</v>
      </c>
    </row>
    <row r="39" spans="1:8" ht="21.75" customHeight="1">
      <c r="A39" s="103" t="s">
        <v>38</v>
      </c>
      <c r="B39" s="102" t="s">
        <v>27</v>
      </c>
      <c r="C39" s="102" t="s">
        <v>2</v>
      </c>
      <c r="D39" s="102" t="s">
        <v>41</v>
      </c>
      <c r="E39" s="57" t="s">
        <v>93</v>
      </c>
      <c r="F39" s="102" t="s">
        <v>39</v>
      </c>
      <c r="G39" s="101">
        <v>0</v>
      </c>
      <c r="H39" s="101">
        <v>0</v>
      </c>
    </row>
    <row r="40" spans="1:8" ht="39.75" customHeight="1">
      <c r="A40" s="103" t="s">
        <v>92</v>
      </c>
      <c r="B40" s="102" t="s">
        <v>27</v>
      </c>
      <c r="C40" s="102" t="s">
        <v>2</v>
      </c>
      <c r="D40" s="102" t="s">
        <v>41</v>
      </c>
      <c r="E40" s="57" t="s">
        <v>90</v>
      </c>
      <c r="F40" s="102"/>
      <c r="G40" s="104">
        <f>G41</f>
        <v>0</v>
      </c>
      <c r="H40" s="104">
        <f>H41</f>
        <v>0</v>
      </c>
    </row>
    <row r="41" spans="1:8" ht="39.75" customHeight="1">
      <c r="A41" s="103" t="s">
        <v>91</v>
      </c>
      <c r="B41" s="102" t="s">
        <v>27</v>
      </c>
      <c r="C41" s="102" t="s">
        <v>2</v>
      </c>
      <c r="D41" s="102" t="s">
        <v>41</v>
      </c>
      <c r="E41" s="57" t="s">
        <v>90</v>
      </c>
      <c r="F41" s="102"/>
      <c r="G41" s="104">
        <f>G42</f>
        <v>0</v>
      </c>
      <c r="H41" s="104">
        <f>H42</f>
        <v>0</v>
      </c>
    </row>
    <row r="42" spans="1:8" ht="21.75" customHeight="1">
      <c r="A42" s="103" t="s">
        <v>38</v>
      </c>
      <c r="B42" s="102" t="s">
        <v>27</v>
      </c>
      <c r="C42" s="102" t="s">
        <v>2</v>
      </c>
      <c r="D42" s="102" t="s">
        <v>41</v>
      </c>
      <c r="E42" s="57" t="s">
        <v>90</v>
      </c>
      <c r="F42" s="102" t="s">
        <v>39</v>
      </c>
      <c r="G42" s="101">
        <v>0</v>
      </c>
      <c r="H42" s="101">
        <v>0</v>
      </c>
    </row>
    <row r="43" spans="1:8" ht="20.25">
      <c r="A43" s="58" t="s">
        <v>89</v>
      </c>
      <c r="B43" s="100" t="s">
        <v>27</v>
      </c>
      <c r="C43" s="100" t="s">
        <v>42</v>
      </c>
      <c r="D43" s="100" t="s">
        <v>79</v>
      </c>
      <c r="E43" s="59"/>
      <c r="F43" s="100"/>
      <c r="G43" s="106">
        <f>G44+G51+G54</f>
        <v>0</v>
      </c>
      <c r="H43" s="106">
        <f>H44+H51+H54</f>
        <v>9.68</v>
      </c>
    </row>
    <row r="44" spans="1:8" ht="25.5" hidden="1" customHeight="1">
      <c r="A44" s="107" t="s">
        <v>69</v>
      </c>
      <c r="B44" s="55" t="s">
        <v>27</v>
      </c>
      <c r="C44" s="55" t="s">
        <v>2</v>
      </c>
      <c r="D44" s="55" t="s">
        <v>79</v>
      </c>
      <c r="E44" s="59" t="s">
        <v>68</v>
      </c>
      <c r="F44" s="55"/>
      <c r="G44" s="113">
        <f>G45+G48</f>
        <v>0</v>
      </c>
      <c r="H44" s="106">
        <f>H45+H48</f>
        <v>0</v>
      </c>
    </row>
    <row r="45" spans="1:8" ht="40.5" hidden="1" customHeight="1">
      <c r="A45" s="103" t="s">
        <v>88</v>
      </c>
      <c r="B45" s="60" t="s">
        <v>27</v>
      </c>
      <c r="C45" s="60" t="s">
        <v>2</v>
      </c>
      <c r="D45" s="60" t="s">
        <v>79</v>
      </c>
      <c r="E45" s="57" t="s">
        <v>87</v>
      </c>
      <c r="F45" s="60"/>
      <c r="G45" s="117">
        <f>G46+G47</f>
        <v>0</v>
      </c>
      <c r="H45" s="117">
        <f>H46+H47</f>
        <v>0</v>
      </c>
    </row>
    <row r="46" spans="1:8" ht="88.5" hidden="1" customHeight="1">
      <c r="A46" s="103" t="s">
        <v>30</v>
      </c>
      <c r="B46" s="60" t="s">
        <v>27</v>
      </c>
      <c r="C46" s="60" t="s">
        <v>2</v>
      </c>
      <c r="D46" s="60" t="s">
        <v>79</v>
      </c>
      <c r="E46" s="57" t="s">
        <v>87</v>
      </c>
      <c r="F46" s="60" t="s">
        <v>31</v>
      </c>
      <c r="G46" s="115"/>
      <c r="H46" s="114"/>
    </row>
    <row r="47" spans="1:8" ht="48" hidden="1" customHeight="1">
      <c r="A47" s="103" t="s">
        <v>34</v>
      </c>
      <c r="B47" s="60" t="s">
        <v>27</v>
      </c>
      <c r="C47" s="60" t="s">
        <v>2</v>
      </c>
      <c r="D47" s="60" t="s">
        <v>79</v>
      </c>
      <c r="E47" s="57" t="s">
        <v>87</v>
      </c>
      <c r="F47" s="60" t="s">
        <v>35</v>
      </c>
      <c r="G47" s="115"/>
      <c r="H47" s="114"/>
    </row>
    <row r="48" spans="1:8" ht="39.75" hidden="1" customHeight="1">
      <c r="A48" s="103" t="s">
        <v>86</v>
      </c>
      <c r="B48" s="102" t="s">
        <v>27</v>
      </c>
      <c r="C48" s="102" t="s">
        <v>2</v>
      </c>
      <c r="D48" s="102" t="s">
        <v>79</v>
      </c>
      <c r="E48" s="57" t="s">
        <v>85</v>
      </c>
      <c r="F48" s="102"/>
      <c r="G48" s="104">
        <f>G49+G50</f>
        <v>0</v>
      </c>
      <c r="H48" s="104">
        <f>H49+H50</f>
        <v>0</v>
      </c>
    </row>
    <row r="49" spans="1:8" ht="83.25" hidden="1" customHeight="1">
      <c r="A49" s="103" t="s">
        <v>30</v>
      </c>
      <c r="B49" s="102" t="s">
        <v>27</v>
      </c>
      <c r="C49" s="102" t="s">
        <v>2</v>
      </c>
      <c r="D49" s="102" t="s">
        <v>79</v>
      </c>
      <c r="E49" s="57" t="s">
        <v>85</v>
      </c>
      <c r="F49" s="102" t="s">
        <v>31</v>
      </c>
      <c r="G49" s="101"/>
      <c r="H49" s="101"/>
    </row>
    <row r="50" spans="1:8" ht="51" hidden="1" customHeight="1">
      <c r="A50" s="103" t="s">
        <v>34</v>
      </c>
      <c r="B50" s="102" t="s">
        <v>27</v>
      </c>
      <c r="C50" s="102" t="s">
        <v>2</v>
      </c>
      <c r="D50" s="102" t="s">
        <v>79</v>
      </c>
      <c r="E50" s="57" t="s">
        <v>85</v>
      </c>
      <c r="F50" s="102" t="s">
        <v>35</v>
      </c>
      <c r="G50" s="101"/>
      <c r="H50" s="101"/>
    </row>
    <row r="51" spans="1:8" ht="49.5" customHeight="1">
      <c r="A51" s="107" t="s">
        <v>84</v>
      </c>
      <c r="B51" s="100" t="s">
        <v>27</v>
      </c>
      <c r="C51" s="100" t="s">
        <v>42</v>
      </c>
      <c r="D51" s="100" t="s">
        <v>79</v>
      </c>
      <c r="E51" s="133" t="s">
        <v>134</v>
      </c>
      <c r="F51" s="100"/>
      <c r="G51" s="112">
        <f>G52</f>
        <v>0</v>
      </c>
      <c r="H51" s="112">
        <f>H52</f>
        <v>9.68</v>
      </c>
    </row>
    <row r="52" spans="1:8" ht="45.75" customHeight="1">
      <c r="A52" s="103" t="s">
        <v>82</v>
      </c>
      <c r="B52" s="102" t="s">
        <v>27</v>
      </c>
      <c r="C52" s="102" t="s">
        <v>42</v>
      </c>
      <c r="D52" s="102" t="s">
        <v>79</v>
      </c>
      <c r="E52" s="133" t="s">
        <v>134</v>
      </c>
      <c r="F52" s="102"/>
      <c r="G52" s="104">
        <f>G53</f>
        <v>0</v>
      </c>
      <c r="H52" s="104">
        <f>H53</f>
        <v>9.68</v>
      </c>
    </row>
    <row r="53" spans="1:8" ht="48.75" customHeight="1">
      <c r="A53" s="103" t="s">
        <v>34</v>
      </c>
      <c r="B53" s="102" t="s">
        <v>27</v>
      </c>
      <c r="C53" s="102" t="s">
        <v>42</v>
      </c>
      <c r="D53" s="102" t="s">
        <v>79</v>
      </c>
      <c r="E53" s="133" t="s">
        <v>134</v>
      </c>
      <c r="F53" s="102" t="s">
        <v>35</v>
      </c>
      <c r="G53" s="101">
        <v>0</v>
      </c>
      <c r="H53" s="101">
        <v>9.68</v>
      </c>
    </row>
    <row r="54" spans="1:8" ht="81" hidden="1">
      <c r="A54" s="58" t="s">
        <v>58</v>
      </c>
      <c r="B54" s="100" t="s">
        <v>27</v>
      </c>
      <c r="C54" s="100" t="s">
        <v>2</v>
      </c>
      <c r="D54" s="100" t="s">
        <v>79</v>
      </c>
      <c r="E54" s="59" t="s">
        <v>75</v>
      </c>
      <c r="F54" s="100"/>
      <c r="G54" s="112">
        <f t="shared" ref="G54:H56" si="3">G55</f>
        <v>0</v>
      </c>
      <c r="H54" s="112">
        <f t="shared" si="3"/>
        <v>0</v>
      </c>
    </row>
    <row r="55" spans="1:8" ht="45" hidden="1" customHeight="1">
      <c r="A55" s="79" t="s">
        <v>81</v>
      </c>
      <c r="B55" s="102" t="s">
        <v>27</v>
      </c>
      <c r="C55" s="102" t="s">
        <v>2</v>
      </c>
      <c r="D55" s="102" t="s">
        <v>79</v>
      </c>
      <c r="E55" s="57" t="s">
        <v>78</v>
      </c>
      <c r="F55" s="102"/>
      <c r="G55" s="104">
        <f t="shared" si="3"/>
        <v>0</v>
      </c>
      <c r="H55" s="104">
        <f t="shared" si="3"/>
        <v>0</v>
      </c>
    </row>
    <row r="56" spans="1:8" ht="43.5" hidden="1" customHeight="1">
      <c r="A56" s="79" t="s">
        <v>80</v>
      </c>
      <c r="B56" s="102" t="s">
        <v>27</v>
      </c>
      <c r="C56" s="102" t="s">
        <v>2</v>
      </c>
      <c r="D56" s="102" t="s">
        <v>79</v>
      </c>
      <c r="E56" s="57" t="s">
        <v>78</v>
      </c>
      <c r="F56" s="102"/>
      <c r="G56" s="104">
        <f t="shared" si="3"/>
        <v>0</v>
      </c>
      <c r="H56" s="104">
        <f t="shared" si="3"/>
        <v>0</v>
      </c>
    </row>
    <row r="57" spans="1:8" ht="42" hidden="1" customHeight="1">
      <c r="A57" s="79" t="s">
        <v>34</v>
      </c>
      <c r="B57" s="102" t="s">
        <v>27</v>
      </c>
      <c r="C57" s="102" t="s">
        <v>2</v>
      </c>
      <c r="D57" s="102" t="s">
        <v>79</v>
      </c>
      <c r="E57" s="57" t="s">
        <v>78</v>
      </c>
      <c r="F57" s="102" t="s">
        <v>35</v>
      </c>
      <c r="G57" s="101"/>
      <c r="H57" s="101"/>
    </row>
    <row r="58" spans="1:8" ht="20.25">
      <c r="A58" s="107" t="s">
        <v>61</v>
      </c>
      <c r="B58" s="100" t="s">
        <v>27</v>
      </c>
      <c r="C58" s="100" t="s">
        <v>33</v>
      </c>
      <c r="D58" s="100"/>
      <c r="E58" s="59"/>
      <c r="F58" s="100"/>
      <c r="G58" s="98">
        <f t="shared" ref="G58:H64" si="4">G59</f>
        <v>0</v>
      </c>
      <c r="H58" s="98">
        <f t="shared" si="4"/>
        <v>379.7</v>
      </c>
    </row>
    <row r="59" spans="1:8" ht="20.25">
      <c r="A59" s="107" t="s">
        <v>76</v>
      </c>
      <c r="B59" s="100" t="s">
        <v>27</v>
      </c>
      <c r="C59" s="100" t="s">
        <v>33</v>
      </c>
      <c r="D59" s="100" t="s">
        <v>43</v>
      </c>
      <c r="E59" s="59"/>
      <c r="F59" s="100"/>
      <c r="G59" s="112">
        <f t="shared" si="4"/>
        <v>0</v>
      </c>
      <c r="H59" s="112">
        <f t="shared" si="4"/>
        <v>379.7</v>
      </c>
    </row>
    <row r="60" spans="1:8" ht="81">
      <c r="A60" s="58" t="s">
        <v>58</v>
      </c>
      <c r="B60" s="100" t="s">
        <v>27</v>
      </c>
      <c r="C60" s="100" t="s">
        <v>33</v>
      </c>
      <c r="D60" s="100" t="s">
        <v>43</v>
      </c>
      <c r="E60" s="59" t="s">
        <v>75</v>
      </c>
      <c r="F60" s="100"/>
      <c r="G60" s="113">
        <f t="shared" si="4"/>
        <v>0</v>
      </c>
      <c r="H60" s="112">
        <f>H61+H64</f>
        <v>379.7</v>
      </c>
    </row>
    <row r="61" spans="1:8" ht="42.75" customHeight="1">
      <c r="A61" s="79" t="s">
        <v>59</v>
      </c>
      <c r="B61" s="102" t="s">
        <v>27</v>
      </c>
      <c r="C61" s="102" t="s">
        <v>33</v>
      </c>
      <c r="D61" s="102" t="s">
        <v>43</v>
      </c>
      <c r="E61" s="57" t="s">
        <v>74</v>
      </c>
      <c r="F61" s="102"/>
      <c r="G61" s="104">
        <f t="shared" si="4"/>
        <v>0</v>
      </c>
      <c r="H61" s="104">
        <f t="shared" si="4"/>
        <v>261.7</v>
      </c>
    </row>
    <row r="62" spans="1:8" ht="22.5" customHeight="1">
      <c r="A62" s="79" t="s">
        <v>60</v>
      </c>
      <c r="B62" s="102" t="s">
        <v>27</v>
      </c>
      <c r="C62" s="102" t="s">
        <v>33</v>
      </c>
      <c r="D62" s="102" t="s">
        <v>43</v>
      </c>
      <c r="E62" s="57" t="s">
        <v>74</v>
      </c>
      <c r="F62" s="102"/>
      <c r="G62" s="104">
        <f t="shared" si="4"/>
        <v>0</v>
      </c>
      <c r="H62" s="104">
        <f t="shared" si="4"/>
        <v>261.7</v>
      </c>
    </row>
    <row r="63" spans="1:8" ht="43.5" customHeight="1">
      <c r="A63" s="79" t="s">
        <v>34</v>
      </c>
      <c r="B63" s="102" t="s">
        <v>27</v>
      </c>
      <c r="C63" s="102" t="s">
        <v>33</v>
      </c>
      <c r="D63" s="102" t="s">
        <v>43</v>
      </c>
      <c r="E63" s="57" t="s">
        <v>74</v>
      </c>
      <c r="F63" s="102" t="s">
        <v>35</v>
      </c>
      <c r="G63" s="101">
        <v>0</v>
      </c>
      <c r="H63" s="101">
        <v>261.7</v>
      </c>
    </row>
    <row r="64" spans="1:8" ht="22.5" customHeight="1">
      <c r="A64" s="79" t="s">
        <v>152</v>
      </c>
      <c r="B64" s="102" t="s">
        <v>27</v>
      </c>
      <c r="C64" s="102" t="s">
        <v>33</v>
      </c>
      <c r="D64" s="102" t="s">
        <v>149</v>
      </c>
      <c r="E64" s="57" t="s">
        <v>150</v>
      </c>
      <c r="F64" s="102"/>
      <c r="G64" s="104">
        <f t="shared" si="4"/>
        <v>0</v>
      </c>
      <c r="H64" s="104">
        <f t="shared" si="4"/>
        <v>118</v>
      </c>
    </row>
    <row r="65" spans="1:8" ht="43.5" customHeight="1">
      <c r="A65" s="79" t="s">
        <v>34</v>
      </c>
      <c r="B65" s="102" t="s">
        <v>27</v>
      </c>
      <c r="C65" s="102" t="s">
        <v>33</v>
      </c>
      <c r="D65" s="102" t="s">
        <v>149</v>
      </c>
      <c r="E65" s="57" t="s">
        <v>150</v>
      </c>
      <c r="F65" s="102" t="s">
        <v>35</v>
      </c>
      <c r="G65" s="101">
        <v>0</v>
      </c>
      <c r="H65" s="101">
        <v>118</v>
      </c>
    </row>
    <row r="66" spans="1:8" ht="20.25">
      <c r="A66" s="107" t="s">
        <v>44</v>
      </c>
      <c r="B66" s="55" t="s">
        <v>27</v>
      </c>
      <c r="C66" s="55" t="s">
        <v>45</v>
      </c>
      <c r="D66" s="55" t="s">
        <v>28</v>
      </c>
      <c r="E66" s="59"/>
      <c r="F66" s="55"/>
      <c r="G66" s="110">
        <f>G67</f>
        <v>-27.4</v>
      </c>
      <c r="H66" s="110">
        <f>H67</f>
        <v>460</v>
      </c>
    </row>
    <row r="67" spans="1:8" ht="20.25">
      <c r="A67" s="109" t="s">
        <v>73</v>
      </c>
      <c r="B67" s="55" t="s">
        <v>27</v>
      </c>
      <c r="C67" s="55" t="s">
        <v>45</v>
      </c>
      <c r="D67" s="55" t="s">
        <v>42</v>
      </c>
      <c r="E67" s="111"/>
      <c r="F67" s="55"/>
      <c r="G67" s="106">
        <f t="shared" ref="G67:G68" si="5">G68</f>
        <v>-27.4</v>
      </c>
      <c r="H67" s="106">
        <f>H68+H71</f>
        <v>460</v>
      </c>
    </row>
    <row r="68" spans="1:8" ht="46.5" customHeight="1">
      <c r="A68" s="103" t="s">
        <v>72</v>
      </c>
      <c r="B68" s="102" t="s">
        <v>27</v>
      </c>
      <c r="C68" s="102" t="s">
        <v>45</v>
      </c>
      <c r="D68" s="102" t="s">
        <v>42</v>
      </c>
      <c r="E68" s="57" t="s">
        <v>71</v>
      </c>
      <c r="F68" s="102"/>
      <c r="G68" s="104">
        <f t="shared" si="5"/>
        <v>-27.4</v>
      </c>
      <c r="H68" s="104">
        <f>H69+H70</f>
        <v>110</v>
      </c>
    </row>
    <row r="69" spans="1:8" ht="46.5" customHeight="1">
      <c r="A69" s="79" t="s">
        <v>34</v>
      </c>
      <c r="B69" s="102" t="s">
        <v>27</v>
      </c>
      <c r="C69" s="102" t="s">
        <v>45</v>
      </c>
      <c r="D69" s="102" t="s">
        <v>42</v>
      </c>
      <c r="E69" s="57" t="s">
        <v>71</v>
      </c>
      <c r="F69" s="102" t="s">
        <v>35</v>
      </c>
      <c r="G69" s="101">
        <v>-27.4</v>
      </c>
      <c r="H69" s="101">
        <v>100</v>
      </c>
    </row>
    <row r="70" spans="1:8" ht="46.5" customHeight="1">
      <c r="A70" s="79" t="s">
        <v>34</v>
      </c>
      <c r="B70" s="102" t="s">
        <v>27</v>
      </c>
      <c r="C70" s="102" t="s">
        <v>45</v>
      </c>
      <c r="D70" s="102" t="s">
        <v>42</v>
      </c>
      <c r="E70" s="57" t="s">
        <v>139</v>
      </c>
      <c r="F70" s="102" t="s">
        <v>35</v>
      </c>
      <c r="G70" s="119"/>
      <c r="H70" s="119">
        <v>10</v>
      </c>
    </row>
    <row r="71" spans="1:8" s="143" customFormat="1" ht="46.5" customHeight="1">
      <c r="A71" s="140" t="s">
        <v>140</v>
      </c>
      <c r="B71" s="141" t="s">
        <v>27</v>
      </c>
      <c r="C71" s="141" t="s">
        <v>45</v>
      </c>
      <c r="D71" s="141" t="s">
        <v>42</v>
      </c>
      <c r="E71" s="142" t="s">
        <v>71</v>
      </c>
      <c r="F71" s="141"/>
      <c r="G71" s="146">
        <f t="shared" ref="G71" si="6">G72</f>
        <v>0</v>
      </c>
      <c r="H71" s="146">
        <f>H72</f>
        <v>350</v>
      </c>
    </row>
    <row r="72" spans="1:8" s="143" customFormat="1" ht="46.5" customHeight="1">
      <c r="A72" s="144" t="s">
        <v>34</v>
      </c>
      <c r="B72" s="141" t="s">
        <v>27</v>
      </c>
      <c r="C72" s="141" t="s">
        <v>45</v>
      </c>
      <c r="D72" s="141" t="s">
        <v>42</v>
      </c>
      <c r="E72" s="142" t="s">
        <v>139</v>
      </c>
      <c r="F72" s="141" t="s">
        <v>35</v>
      </c>
      <c r="G72" s="145"/>
      <c r="H72" s="145">
        <v>350</v>
      </c>
    </row>
    <row r="73" spans="1:8" ht="20.25">
      <c r="A73" s="107" t="s">
        <v>54</v>
      </c>
      <c r="B73" s="55" t="s">
        <v>27</v>
      </c>
      <c r="C73" s="55" t="s">
        <v>41</v>
      </c>
      <c r="D73" s="55" t="s">
        <v>28</v>
      </c>
      <c r="E73" s="59"/>
      <c r="F73" s="55"/>
      <c r="G73" s="110">
        <f t="shared" ref="G73:H75" si="7">G74</f>
        <v>25.2</v>
      </c>
      <c r="H73" s="110">
        <f t="shared" si="7"/>
        <v>447.3</v>
      </c>
    </row>
    <row r="74" spans="1:8" ht="22.5" customHeight="1">
      <c r="A74" s="109" t="s">
        <v>70</v>
      </c>
      <c r="B74" s="55" t="s">
        <v>27</v>
      </c>
      <c r="C74" s="55" t="s">
        <v>41</v>
      </c>
      <c r="D74" s="55" t="s">
        <v>45</v>
      </c>
      <c r="E74" s="108"/>
      <c r="F74" s="55"/>
      <c r="G74" s="106">
        <f t="shared" si="7"/>
        <v>25.2</v>
      </c>
      <c r="H74" s="106">
        <f t="shared" si="7"/>
        <v>447.3</v>
      </c>
    </row>
    <row r="75" spans="1:8" ht="22.5" customHeight="1">
      <c r="A75" s="107" t="s">
        <v>69</v>
      </c>
      <c r="B75" s="55" t="s">
        <v>27</v>
      </c>
      <c r="C75" s="55" t="s">
        <v>41</v>
      </c>
      <c r="D75" s="55" t="s">
        <v>45</v>
      </c>
      <c r="E75" s="59" t="s">
        <v>68</v>
      </c>
      <c r="F75" s="55"/>
      <c r="G75" s="106">
        <f t="shared" si="7"/>
        <v>25.2</v>
      </c>
      <c r="H75" s="106">
        <f t="shared" si="7"/>
        <v>447.3</v>
      </c>
    </row>
    <row r="76" spans="1:8" ht="24" customHeight="1">
      <c r="A76" s="105" t="s">
        <v>67</v>
      </c>
      <c r="B76" s="102" t="s">
        <v>27</v>
      </c>
      <c r="C76" s="102" t="s">
        <v>41</v>
      </c>
      <c r="D76" s="102" t="s">
        <v>45</v>
      </c>
      <c r="E76" s="57" t="s">
        <v>66</v>
      </c>
      <c r="F76" s="102"/>
      <c r="G76" s="104">
        <f>G77+G78</f>
        <v>25.2</v>
      </c>
      <c r="H76" s="104">
        <f>H77+H78</f>
        <v>447.3</v>
      </c>
    </row>
    <row r="77" spans="1:8" ht="81">
      <c r="A77" s="103" t="s">
        <v>30</v>
      </c>
      <c r="B77" s="102" t="s">
        <v>27</v>
      </c>
      <c r="C77" s="102" t="s">
        <v>41</v>
      </c>
      <c r="D77" s="102" t="s">
        <v>45</v>
      </c>
      <c r="E77" s="57" t="s">
        <v>66</v>
      </c>
      <c r="F77" s="102" t="s">
        <v>31</v>
      </c>
      <c r="G77" s="101">
        <v>0</v>
      </c>
      <c r="H77" s="101">
        <v>274.10000000000002</v>
      </c>
    </row>
    <row r="78" spans="1:8" ht="40.5">
      <c r="A78" s="79" t="s">
        <v>34</v>
      </c>
      <c r="B78" s="102" t="s">
        <v>27</v>
      </c>
      <c r="C78" s="102" t="s">
        <v>41</v>
      </c>
      <c r="D78" s="102" t="s">
        <v>45</v>
      </c>
      <c r="E78" s="57" t="s">
        <v>66</v>
      </c>
      <c r="F78" s="102" t="s">
        <v>35</v>
      </c>
      <c r="G78" s="101">
        <v>25.2</v>
      </c>
      <c r="H78" s="101">
        <v>173.2</v>
      </c>
    </row>
    <row r="79" spans="1:8" ht="25.5" customHeight="1">
      <c r="A79" s="58" t="s">
        <v>51</v>
      </c>
      <c r="B79" s="100" t="s">
        <v>50</v>
      </c>
      <c r="C79" s="100" t="s">
        <v>49</v>
      </c>
      <c r="D79" s="100" t="s">
        <v>49</v>
      </c>
      <c r="E79" s="59" t="s">
        <v>65</v>
      </c>
      <c r="F79" s="100"/>
      <c r="G79" s="99">
        <v>-40</v>
      </c>
      <c r="H79" s="98">
        <v>0</v>
      </c>
    </row>
    <row r="80" spans="1:8" ht="20.25">
      <c r="A80" s="97" t="s">
        <v>25</v>
      </c>
      <c r="B80" s="96"/>
      <c r="C80" s="96"/>
      <c r="D80" s="96"/>
      <c r="E80" s="96"/>
      <c r="F80" s="96"/>
      <c r="G80" s="95" t="e">
        <f>G81</f>
        <v>#REF!</v>
      </c>
      <c r="H80" s="95">
        <f>H73+H66+H58+H43+H35+H26+H22+H18+H11+H7</f>
        <v>3708.9700000000007</v>
      </c>
    </row>
    <row r="81" spans="1:8">
      <c r="G81" s="85" t="e">
        <f>#REF!</f>
        <v>#REF!</v>
      </c>
      <c r="H81" s="94" t="e">
        <f>#REF!</f>
        <v>#REF!</v>
      </c>
    </row>
    <row r="82" spans="1:8">
      <c r="A82" s="197"/>
      <c r="B82" s="92"/>
      <c r="C82" s="92"/>
      <c r="D82" s="92"/>
      <c r="E82" s="91"/>
      <c r="F82" s="92"/>
      <c r="G82" s="93" t="e">
        <f>G81-G80</f>
        <v>#REF!</v>
      </c>
      <c r="H82" s="93" t="e">
        <f>H81-H80</f>
        <v>#REF!</v>
      </c>
    </row>
    <row r="83" spans="1:8">
      <c r="A83" s="197"/>
      <c r="B83" s="92"/>
      <c r="C83" s="92"/>
      <c r="D83" s="92"/>
      <c r="E83" s="91"/>
      <c r="F83" s="92"/>
      <c r="G83" s="92"/>
      <c r="H83" s="89"/>
    </row>
    <row r="85" spans="1:8">
      <c r="A85" s="88"/>
    </row>
  </sheetData>
  <mergeCells count="4">
    <mergeCell ref="C1:H1"/>
    <mergeCell ref="A2:H2"/>
    <mergeCell ref="B3:F3"/>
    <mergeCell ref="A82:A83"/>
  </mergeCells>
  <pageMargins left="0.70866141732283472" right="0.23622047244094491" top="0.74803149606299213" bottom="0.43307086614173229" header="0.31496062992125984" footer="0.31496062992125984"/>
  <pageSetup paperSize="9" scale="4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5</vt:lpstr>
      <vt:lpstr>7</vt:lpstr>
      <vt:lpstr>9</vt:lpstr>
      <vt:lpstr>11</vt:lpstr>
      <vt:lpstr>13</vt:lpstr>
      <vt:lpstr>'11'!Область_печати</vt:lpstr>
      <vt:lpstr>'7'!Область_печати</vt:lpstr>
      <vt:lpstr>'9'!Область_печати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fobuh3</dc:creator>
  <cp:lastModifiedBy>бар-бух</cp:lastModifiedBy>
  <cp:lastPrinted>2020-01-09T00:44:49Z</cp:lastPrinted>
  <dcterms:created xsi:type="dcterms:W3CDTF">2016-11-14T08:04:55Z</dcterms:created>
  <dcterms:modified xsi:type="dcterms:W3CDTF">2020-12-07T09:50:08Z</dcterms:modified>
</cp:coreProperties>
</file>